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71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ilonka\Desktop\Dichtersbuurt\"/>
    </mc:Choice>
  </mc:AlternateContent>
  <xr:revisionPtr revIDLastSave="0" documentId="13_ncr:1_{5C6772B0-2077-4E1D-A559-97D28FCC73B8}" xr6:coauthVersionLast="47" xr6:coauthVersionMax="47" xr10:uidLastSave="{00000000-0000-0000-0000-000000000000}"/>
  <bookViews>
    <workbookView xWindow="-120" yWindow="-120" windowWidth="29040" windowHeight="15720" tabRatio="721" activeTab="4" xr2:uid="{00000000-000D-0000-FFFF-FFFF00000000}"/>
  </bookViews>
  <sheets>
    <sheet name="Ontvangsten bank" sheetId="1" r:id="rId1"/>
    <sheet name="Uitgaven bank" sheetId="2" r:id="rId2"/>
    <sheet name="Ontvangsten en uitgaven KAS" sheetId="3" r:id="rId3"/>
    <sheet name="Bankboek " sheetId="9" r:id="rId4"/>
    <sheet name="Kasboek " sheetId="10" r:id="rId5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8" i="9" l="1"/>
  <c r="N12" i="3"/>
  <c r="D10" i="10" s="1"/>
  <c r="G7" i="9" l="1"/>
  <c r="G13" i="9"/>
  <c r="N36" i="1"/>
  <c r="D28" i="9"/>
  <c r="N24" i="1"/>
  <c r="B21" i="10"/>
  <c r="B19" i="10"/>
  <c r="B12" i="10"/>
  <c r="B13" i="10"/>
  <c r="B14" i="10"/>
  <c r="B15" i="10"/>
  <c r="B16" i="10"/>
  <c r="B17" i="10"/>
  <c r="B18" i="10"/>
  <c r="B11" i="10"/>
  <c r="B9" i="10"/>
  <c r="B8" i="10"/>
  <c r="B6" i="10"/>
  <c r="B7" i="10"/>
  <c r="B5" i="10"/>
  <c r="N6" i="3" l="1"/>
  <c r="D7" i="10" s="1"/>
  <c r="C45" i="2"/>
  <c r="D45" i="2"/>
  <c r="E45" i="2"/>
  <c r="F45" i="2"/>
  <c r="G45" i="2"/>
  <c r="H45" i="2"/>
  <c r="I45" i="2"/>
  <c r="J45" i="2"/>
  <c r="K45" i="2"/>
  <c r="L45" i="2"/>
  <c r="M45" i="2"/>
  <c r="B45" i="2"/>
  <c r="B36" i="1"/>
  <c r="C36" i="1"/>
  <c r="D36" i="1"/>
  <c r="E36" i="1"/>
  <c r="F36" i="1"/>
  <c r="G36" i="1"/>
  <c r="H36" i="1"/>
  <c r="I36" i="1"/>
  <c r="J36" i="1"/>
  <c r="K36" i="1"/>
  <c r="L36" i="1"/>
  <c r="M36" i="1"/>
  <c r="N29" i="1" l="1"/>
  <c r="D35" i="9" s="1"/>
  <c r="N32" i="1"/>
  <c r="N21" i="1"/>
  <c r="D25" i="9" s="1"/>
  <c r="N34" i="1"/>
  <c r="N22" i="2"/>
  <c r="N6" i="2"/>
  <c r="N7" i="2"/>
  <c r="N24" i="2"/>
  <c r="N26" i="2"/>
  <c r="N13" i="2"/>
  <c r="C34" i="9" s="1"/>
  <c r="N41" i="2"/>
  <c r="N8" i="2"/>
  <c r="N16" i="2"/>
  <c r="N28" i="2"/>
  <c r="N10" i="2"/>
  <c r="N11" i="2"/>
  <c r="N14" i="2"/>
  <c r="C33" i="9" s="1"/>
  <c r="N12" i="2"/>
  <c r="N42" i="2"/>
  <c r="N4" i="2"/>
  <c r="N43" i="2"/>
  <c r="N44" i="2"/>
  <c r="N28" i="1"/>
  <c r="D34" i="9" s="1"/>
  <c r="N14" i="3"/>
  <c r="D18" i="10" s="1"/>
  <c r="N24" i="3"/>
  <c r="D19" i="10" s="1"/>
  <c r="N20" i="3"/>
  <c r="D14" i="10" s="1"/>
  <c r="N11" i="1"/>
  <c r="D13" i="9" s="1"/>
  <c r="N6" i="1"/>
  <c r="N23" i="1"/>
  <c r="C45" i="9" l="1"/>
  <c r="C42" i="9"/>
  <c r="N29" i="2"/>
  <c r="N20" i="1"/>
  <c r="C47" i="9" l="1"/>
  <c r="D24" i="9"/>
  <c r="D4" i="9"/>
  <c r="G5" i="9" s="1"/>
  <c r="N35" i="2"/>
  <c r="N32" i="2"/>
  <c r="N33" i="2"/>
  <c r="N39" i="2"/>
  <c r="N34" i="2"/>
  <c r="N36" i="2"/>
  <c r="N21" i="2"/>
  <c r="C41" i="9" s="1"/>
  <c r="N18" i="2"/>
  <c r="N37" i="2"/>
  <c r="N30" i="2"/>
  <c r="N19" i="2"/>
  <c r="N20" i="2"/>
  <c r="N25" i="2"/>
  <c r="C14" i="9"/>
  <c r="C15" i="9"/>
  <c r="C43" i="9"/>
  <c r="C32" i="9"/>
  <c r="C16" i="9"/>
  <c r="C37" i="9"/>
  <c r="C46" i="9"/>
  <c r="C30" i="9"/>
  <c r="C31" i="9"/>
  <c r="C36" i="9"/>
  <c r="C59" i="9"/>
  <c r="C6" i="9"/>
  <c r="D27" i="9"/>
  <c r="N4" i="3"/>
  <c r="D5" i="10" s="1"/>
  <c r="N5" i="3"/>
  <c r="D6" i="10" s="1"/>
  <c r="N10" i="3"/>
  <c r="D9" i="10" s="1"/>
  <c r="N17" i="3"/>
  <c r="D11" i="10" s="1"/>
  <c r="N18" i="3"/>
  <c r="D12" i="10" s="1"/>
  <c r="N19" i="3"/>
  <c r="D13" i="10" s="1"/>
  <c r="N21" i="3"/>
  <c r="D15" i="10" s="1"/>
  <c r="N23" i="3"/>
  <c r="D17" i="10" s="1"/>
  <c r="N22" i="3"/>
  <c r="D16" i="10" s="1"/>
  <c r="N8" i="3"/>
  <c r="D8" i="10" s="1"/>
  <c r="N3" i="3"/>
  <c r="N45" i="2" l="1"/>
  <c r="C52" i="9"/>
  <c r="C57" i="9"/>
  <c r="C51" i="9"/>
  <c r="C49" i="9"/>
  <c r="C44" i="9"/>
  <c r="C53" i="9"/>
  <c r="C54" i="9"/>
  <c r="C40" i="9"/>
  <c r="C38" i="9"/>
  <c r="C39" i="9"/>
  <c r="C48" i="9"/>
  <c r="C55" i="9"/>
  <c r="D4" i="10"/>
  <c r="N28" i="3"/>
  <c r="N4" i="1"/>
  <c r="N10" i="1"/>
  <c r="N7" i="1"/>
  <c r="N8" i="1"/>
  <c r="N9" i="1"/>
  <c r="N27" i="1"/>
  <c r="N31" i="1"/>
  <c r="N26" i="1"/>
  <c r="N13" i="1"/>
  <c r="N19" i="1"/>
  <c r="N18" i="1"/>
  <c r="N16" i="1"/>
  <c r="N15" i="1"/>
  <c r="N22" i="1"/>
  <c r="N14" i="1"/>
  <c r="N17" i="1"/>
  <c r="D23" i="10" l="1"/>
  <c r="G4" i="10"/>
  <c r="D19" i="9"/>
  <c r="D33" i="9"/>
  <c r="D9" i="9"/>
  <c r="D12" i="9"/>
  <c r="D50" i="9"/>
  <c r="D5" i="9"/>
  <c r="D21" i="9"/>
  <c r="D26" i="9"/>
  <c r="D11" i="9"/>
  <c r="D17" i="9"/>
  <c r="D58" i="9"/>
  <c r="D18" i="9"/>
  <c r="D10" i="9"/>
  <c r="D20" i="9"/>
  <c r="D22" i="9"/>
  <c r="D23" i="9"/>
  <c r="D29" i="9"/>
  <c r="B28" i="3"/>
  <c r="N32" i="3"/>
  <c r="N31" i="3"/>
  <c r="C21" i="10" s="1"/>
  <c r="C33" i="3"/>
  <c r="D33" i="3"/>
  <c r="E33" i="3"/>
  <c r="F33" i="3"/>
  <c r="G33" i="3"/>
  <c r="H33" i="3"/>
  <c r="I33" i="3"/>
  <c r="J33" i="3"/>
  <c r="K33" i="3"/>
  <c r="L33" i="3"/>
  <c r="M33" i="3"/>
  <c r="B33" i="3"/>
  <c r="C28" i="3"/>
  <c r="D28" i="3"/>
  <c r="E28" i="3"/>
  <c r="F28" i="3"/>
  <c r="G28" i="3"/>
  <c r="H28" i="3"/>
  <c r="I28" i="3"/>
  <c r="J28" i="3"/>
  <c r="K28" i="3"/>
  <c r="L28" i="3"/>
  <c r="M28" i="3"/>
  <c r="N33" i="3" l="1"/>
  <c r="N38" i="2"/>
  <c r="N5" i="1"/>
  <c r="D7" i="9" l="1"/>
  <c r="D61" i="9" s="1"/>
  <c r="C56" i="9"/>
  <c r="N35" i="3"/>
  <c r="C22" i="10" s="1"/>
  <c r="N47" i="2" l="1"/>
  <c r="G5" i="10"/>
  <c r="G6" i="10" s="1"/>
  <c r="C23" i="10"/>
  <c r="C60" i="9" l="1"/>
  <c r="G6" i="9" s="1"/>
  <c r="C61" i="9" l="1"/>
</calcChain>
</file>

<file path=xl/sharedStrings.xml><?xml version="1.0" encoding="utf-8"?>
<sst xmlns="http://schemas.openxmlformats.org/spreadsheetml/2006/main" count="219" uniqueCount="118">
  <si>
    <t>totaal</t>
  </si>
  <si>
    <t>januari</t>
  </si>
  <si>
    <t>februari</t>
  </si>
  <si>
    <t>maart</t>
  </si>
  <si>
    <t>april</t>
  </si>
  <si>
    <t>mei</t>
  </si>
  <si>
    <t>juni</t>
  </si>
  <si>
    <t>juli</t>
  </si>
  <si>
    <t>augustus</t>
  </si>
  <si>
    <t>september</t>
  </si>
  <si>
    <t>oktober</t>
  </si>
  <si>
    <t>november</t>
  </si>
  <si>
    <t>december</t>
  </si>
  <si>
    <t xml:space="preserve">Essent </t>
  </si>
  <si>
    <t>Vitens</t>
  </si>
  <si>
    <t>BBQ</t>
  </si>
  <si>
    <t>storting kasgeld</t>
  </si>
  <si>
    <t xml:space="preserve">Jantje Beton </t>
  </si>
  <si>
    <t>Totaal</t>
  </si>
  <si>
    <t>Uitgaven</t>
  </si>
  <si>
    <t>Gemeentelijke belas.</t>
  </si>
  <si>
    <t>Essent</t>
  </si>
  <si>
    <t>KPN</t>
  </si>
  <si>
    <t>Ter Horst</t>
  </si>
  <si>
    <t>porto en kantoor</t>
  </si>
  <si>
    <t>schoonmaakkosten</t>
  </si>
  <si>
    <t>GBLT waterschap</t>
  </si>
  <si>
    <t>Sinterklaas</t>
  </si>
  <si>
    <t>janauri</t>
  </si>
  <si>
    <t>Ontvangsten BANK</t>
  </si>
  <si>
    <t>Uitgaven BANK</t>
  </si>
  <si>
    <t>Ontvangsten KAS</t>
  </si>
  <si>
    <t>Uitgaven KAS</t>
  </si>
  <si>
    <t>Sponsoring vakantiespelen</t>
  </si>
  <si>
    <t>Naar sparrekening</t>
  </si>
  <si>
    <t>ING zakelijke kosten</t>
  </si>
  <si>
    <t>Geas energiewacht</t>
  </si>
  <si>
    <t>Jantje Beton briefgeld</t>
  </si>
  <si>
    <t>Jantje Beton kinder activiteiten</t>
  </si>
  <si>
    <t xml:space="preserve">Sponsoring vakantiespelen </t>
  </si>
  <si>
    <t>Multicopy</t>
  </si>
  <si>
    <t>Begin saldo</t>
  </si>
  <si>
    <t>Verzekering</t>
  </si>
  <si>
    <t>Website</t>
  </si>
  <si>
    <t>Boodschappen activiteit</t>
  </si>
  <si>
    <t>Motorclub</t>
  </si>
  <si>
    <t>Nollen Oliebollen</t>
  </si>
  <si>
    <t>Cadeaus en afscheid</t>
  </si>
  <si>
    <t>Huidig Saldo</t>
  </si>
  <si>
    <t>Sumup Oliebollen</t>
  </si>
  <si>
    <t>Sumup Motorclub</t>
  </si>
  <si>
    <t>SumUp BBQ</t>
  </si>
  <si>
    <t>Verkoop gele/rode kaarten</t>
  </si>
  <si>
    <t>Jantje beton briefgeld</t>
  </si>
  <si>
    <t xml:space="preserve">Schildersclub </t>
  </si>
  <si>
    <t>Huidig saldo KAS</t>
  </si>
  <si>
    <t>SumUp Inloop</t>
  </si>
  <si>
    <t>Sumup Jeue de Boule</t>
  </si>
  <si>
    <t>Sumup Sameneten</t>
  </si>
  <si>
    <t>Subsidie gemeente</t>
  </si>
  <si>
    <t>Contributie leden</t>
  </si>
  <si>
    <t>Advertenties buurtboekje</t>
  </si>
  <si>
    <t>Twente Milieu oudpapier</t>
  </si>
  <si>
    <t>Verhuur verenigingsgebouw</t>
  </si>
  <si>
    <t>Verhuur Motorclub</t>
  </si>
  <si>
    <t>Kaartverkoop los</t>
  </si>
  <si>
    <t>Kaartverkoop Motorclub</t>
  </si>
  <si>
    <t>Kaartverkoop Jeue de Boule</t>
  </si>
  <si>
    <t>Kaartverkoop Inloopmiddag</t>
  </si>
  <si>
    <t>Kaartverkoop BBQ</t>
  </si>
  <si>
    <t>Kasgeld afgestort</t>
  </si>
  <si>
    <t>Bankboek</t>
  </si>
  <si>
    <t>Inkomsten</t>
  </si>
  <si>
    <t>Kasgeld</t>
  </si>
  <si>
    <t>Verschil</t>
  </si>
  <si>
    <t>Kasboek</t>
  </si>
  <si>
    <t>Betaalrekening</t>
  </si>
  <si>
    <t>Spaarrekening</t>
  </si>
  <si>
    <t>Boodschappen schoonmaak&amp;onderhoud</t>
  </si>
  <si>
    <t>Motorclub consumpties</t>
  </si>
  <si>
    <t>Sumup BBQ</t>
  </si>
  <si>
    <t>Sumup Inloop</t>
  </si>
  <si>
    <t>Verkoop Oliebollen vooraf overgemaakt</t>
  </si>
  <si>
    <t>Verkoop Oliebollen</t>
  </si>
  <si>
    <t>Overzicht 2023</t>
  </si>
  <si>
    <t>Saldo 01-01-2023</t>
  </si>
  <si>
    <t>Saldo 31-12-2023</t>
  </si>
  <si>
    <t>Verkoop Oliebollen contanten (via Louis)</t>
  </si>
  <si>
    <t>SumUp nieuwjaarsborrel</t>
  </si>
  <si>
    <t>Buurtbon picknicktafel</t>
  </si>
  <si>
    <t>Schouwart bestelling buurtboekjes</t>
  </si>
  <si>
    <t>Kaartverkoop Nieuwjaar</t>
  </si>
  <si>
    <t>Kaartverkoop expositie Jan Westerik</t>
  </si>
  <si>
    <t>Sumup Wandeling oud papier</t>
  </si>
  <si>
    <t>Sumup wandeling oud papier</t>
  </si>
  <si>
    <t>Oranje Fonds</t>
  </si>
  <si>
    <t xml:space="preserve">Renovatie </t>
  </si>
  <si>
    <t>Contributie teveel overgeboekt</t>
  </si>
  <si>
    <t>Contributie leden (teveel)</t>
  </si>
  <si>
    <t>(Kaartverkoop) Sameneten</t>
  </si>
  <si>
    <t>Twente Hart Safe (AED)</t>
  </si>
  <si>
    <t>La Rosa Bloemen</t>
  </si>
  <si>
    <t>Verzekering (Allianz)</t>
  </si>
  <si>
    <t>Vakantiespelen bon Bauhaus</t>
  </si>
  <si>
    <t>Tikkie vakantiespelen (Maikel bon Bauhaus)</t>
  </si>
  <si>
    <t>Promotie materiaal</t>
  </si>
  <si>
    <t>Promotiemateriaal</t>
  </si>
  <si>
    <t>Buurtbon</t>
  </si>
  <si>
    <t>Sumup nieuwjaarsborrel</t>
  </si>
  <si>
    <t>Vakantiespele bon Bauhaus</t>
  </si>
  <si>
    <t>Renovatie</t>
  </si>
  <si>
    <t>Verhuur statafels</t>
  </si>
  <si>
    <t>Verhuur aanhangers</t>
  </si>
  <si>
    <t>Verhuur gebouw</t>
  </si>
  <si>
    <t>SumUp Volt</t>
  </si>
  <si>
    <t>Sumup Volt</t>
  </si>
  <si>
    <t>Contributie</t>
  </si>
  <si>
    <t xml:space="preserve">Oliebollen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</si>
</sst>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 &quot;€&quot;\ * #,##0.00_ ;_ &quot;€&quot;\ * \-#,##0.00_ ;_ &quot;€&quot;\ * &quot;-&quot;??_ ;_ @_ "/>
    <numFmt numFmtId="43" formatCode="_ * #,##0.00_ ;_ * \-#,##0.00_ ;_ * &quot;-&quot;??_ ;_ @_ "/>
    <numFmt numFmtId="164" formatCode="&quot;€&quot;\ #,##0.00"/>
  </numFmts>
  <fonts count="9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i/>
      <sz val="11"/>
      <color rgb="FF00B050"/>
      <name val="Calibri"/>
      <family val="2"/>
      <scheme val="minor"/>
    </font>
    <font>
      <b/>
      <sz val="11"/>
      <color rgb="FF00B05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3">
    <xf numFmtId="0" fontId="0" fillId="0" borderId="0" xfId="0"/>
    <xf numFmtId="44" fontId="0" fillId="0" borderId="0" xfId="0" applyNumberFormat="1"/>
    <xf numFmtId="0" fontId="0" fillId="0" borderId="1" xfId="0" applyBorder="1"/>
    <xf numFmtId="44" fontId="0" fillId="0" borderId="1" xfId="0" applyNumberFormat="1" applyBorder="1"/>
    <xf numFmtId="44" fontId="0" fillId="0" borderId="1" xfId="0" applyNumberFormat="1" applyBorder="1" applyAlignment="1">
      <alignment horizontal="center" vertical="center"/>
    </xf>
    <xf numFmtId="44" fontId="0" fillId="0" borderId="2" xfId="0" applyNumberFormat="1" applyBorder="1"/>
    <xf numFmtId="43" fontId="0" fillId="0" borderId="0" xfId="0" applyNumberFormat="1"/>
    <xf numFmtId="4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0" xfId="0" applyFont="1" applyAlignment="1">
      <alignment horizontal="left"/>
    </xf>
    <xf numFmtId="0" fontId="1" fillId="0" borderId="1" xfId="0" applyFont="1" applyBorder="1"/>
    <xf numFmtId="44" fontId="2" fillId="0" borderId="1" xfId="0" applyNumberFormat="1" applyFont="1" applyBorder="1"/>
    <xf numFmtId="44" fontId="3" fillId="0" borderId="1" xfId="0" applyNumberFormat="1" applyFont="1" applyBorder="1"/>
    <xf numFmtId="44" fontId="2" fillId="0" borderId="1" xfId="0" applyNumberFormat="1" applyFont="1" applyBorder="1" applyAlignment="1">
      <alignment horizontal="center" vertical="center"/>
    </xf>
    <xf numFmtId="0" fontId="4" fillId="0" borderId="1" xfId="0" applyFont="1" applyBorder="1"/>
    <xf numFmtId="44" fontId="4" fillId="0" borderId="1" xfId="0" applyNumberFormat="1" applyFont="1" applyBorder="1"/>
    <xf numFmtId="0" fontId="4" fillId="0" borderId="0" xfId="0" applyFont="1"/>
    <xf numFmtId="44" fontId="4" fillId="0" borderId="0" xfId="0" applyNumberFormat="1" applyFont="1"/>
    <xf numFmtId="0" fontId="1" fillId="2" borderId="1" xfId="0" applyFont="1" applyFill="1" applyBorder="1" applyAlignment="1">
      <alignment horizontal="left" vertical="center"/>
    </xf>
    <xf numFmtId="0" fontId="1" fillId="2" borderId="1" xfId="0" applyFont="1" applyFill="1" applyBorder="1" applyAlignment="1">
      <alignment horizontal="left"/>
    </xf>
    <xf numFmtId="0" fontId="0" fillId="3" borderId="1" xfId="0" applyFill="1" applyBorder="1"/>
    <xf numFmtId="44" fontId="1" fillId="0" borderId="1" xfId="0" applyNumberFormat="1" applyFont="1" applyBorder="1"/>
    <xf numFmtId="44" fontId="5" fillId="0" borderId="0" xfId="0" applyNumberFormat="1" applyFont="1"/>
    <xf numFmtId="0" fontId="1" fillId="0" borderId="0" xfId="0" applyFont="1"/>
    <xf numFmtId="0" fontId="6" fillId="0" borderId="0" xfId="0" applyFont="1"/>
    <xf numFmtId="44" fontId="7" fillId="0" borderId="1" xfId="0" applyNumberFormat="1" applyFont="1" applyBorder="1"/>
    <xf numFmtId="164" fontId="5" fillId="0" borderId="1" xfId="0" applyNumberFormat="1" applyFont="1" applyBorder="1"/>
    <xf numFmtId="164" fontId="8" fillId="0" borderId="1" xfId="0" applyNumberFormat="1" applyFont="1" applyBorder="1"/>
    <xf numFmtId="44" fontId="1" fillId="0" borderId="0" xfId="0" applyNumberFormat="1" applyFont="1"/>
    <xf numFmtId="1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44" fontId="3" fillId="4" borderId="1" xfId="0" applyNumberFormat="1" applyFont="1" applyFill="1" applyBorder="1"/>
    <xf numFmtId="164" fontId="5" fillId="0" borderId="0" xfId="0" applyNumberFormat="1" applyFont="1"/>
    <xf numFmtId="44" fontId="1" fillId="4" borderId="1" xfId="0" applyNumberFormat="1" applyFont="1" applyFill="1" applyBorder="1"/>
    <xf numFmtId="0" fontId="1" fillId="2" borderId="3" xfId="0" applyFont="1" applyFill="1" applyBorder="1" applyAlignment="1">
      <alignment horizontal="left" vertical="center"/>
    </xf>
    <xf numFmtId="0" fontId="0" fillId="0" borderId="3" xfId="0" applyBorder="1" applyAlignment="1">
      <alignment horizontal="center" vertical="center"/>
    </xf>
    <xf numFmtId="0" fontId="2" fillId="0" borderId="3" xfId="0" applyFont="1" applyBorder="1" applyAlignment="1">
      <alignment horizontal="center" vertical="center"/>
    </xf>
    <xf numFmtId="0" fontId="1" fillId="0" borderId="4" xfId="0" applyFont="1" applyBorder="1" applyAlignment="1">
      <alignment horizontal="left"/>
    </xf>
    <xf numFmtId="0" fontId="0" fillId="0" borderId="4" xfId="0" applyBorder="1"/>
    <xf numFmtId="0" fontId="5" fillId="0" borderId="0" xfId="0" applyFont="1" applyAlignment="1">
      <alignment horizontal="left"/>
    </xf>
    <xf numFmtId="44" fontId="0" fillId="0" borderId="1" xfId="0" applyNumberFormat="1" applyFill="1" applyBorder="1"/>
    <xf numFmtId="0" fontId="0" fillId="0" borderId="3" xfId="0" applyFill="1" applyBorder="1"/>
    <xf numFmtId="0" fontId="0" fillId="0" borderId="1" xfId="0" applyFill="1" applyBorder="1"/>
  </cellXfs>
  <cellStyles count="1">
    <cellStyle name="Standaard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42"/>
  <sheetViews>
    <sheetView topLeftCell="A3" zoomScale="90" zoomScaleNormal="90" workbookViewId="0">
      <selection activeCell="A7" sqref="A7:XFD7"/>
    </sheetView>
  </sheetViews>
  <sheetFormatPr defaultRowHeight="15" x14ac:dyDescent="0.25"/>
  <cols>
    <col min="1" max="1" width="40.85546875" bestFit="1" customWidth="1"/>
    <col min="2" max="14" width="12.7109375" customWidth="1"/>
    <col min="15" max="15" width="12.42578125" bestFit="1" customWidth="1"/>
  </cols>
  <sheetData>
    <row r="1" spans="1:14" ht="17.100000000000001" customHeight="1" x14ac:dyDescent="0.25">
      <c r="A1" s="37" t="s">
        <v>84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</row>
    <row r="2" spans="1:14" ht="17.100000000000001" customHeight="1" x14ac:dyDescent="0.25">
      <c r="A2" s="34" t="s">
        <v>29</v>
      </c>
      <c r="B2" s="35" t="s">
        <v>1</v>
      </c>
      <c r="C2" s="35" t="s">
        <v>2</v>
      </c>
      <c r="D2" s="35" t="s">
        <v>3</v>
      </c>
      <c r="E2" s="35" t="s">
        <v>4</v>
      </c>
      <c r="F2" s="35" t="s">
        <v>5</v>
      </c>
      <c r="G2" s="35" t="s">
        <v>6</v>
      </c>
      <c r="H2" s="35" t="s">
        <v>7</v>
      </c>
      <c r="I2" s="35" t="s">
        <v>8</v>
      </c>
      <c r="J2" s="35" t="s">
        <v>9</v>
      </c>
      <c r="K2" s="35" t="s">
        <v>10</v>
      </c>
      <c r="L2" s="35" t="s">
        <v>11</v>
      </c>
      <c r="M2" s="35" t="s">
        <v>12</v>
      </c>
      <c r="N2" s="36" t="s">
        <v>0</v>
      </c>
    </row>
    <row r="3" spans="1:14" ht="17.100000000000001" customHeight="1" x14ac:dyDescent="0.25">
      <c r="A3" s="14" t="s">
        <v>41</v>
      </c>
      <c r="B3" s="15">
        <v>12882.67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1"/>
    </row>
    <row r="4" spans="1:14" ht="17.100000000000001" customHeight="1" x14ac:dyDescent="0.25">
      <c r="A4" s="2" t="s">
        <v>60</v>
      </c>
      <c r="B4" s="3">
        <v>52.5</v>
      </c>
      <c r="C4" s="3">
        <v>705</v>
      </c>
      <c r="D4" s="3">
        <v>1907.5</v>
      </c>
      <c r="E4" s="3">
        <v>120</v>
      </c>
      <c r="F4" s="3">
        <v>70</v>
      </c>
      <c r="G4" s="3">
        <v>1022.5</v>
      </c>
      <c r="H4" s="3">
        <v>315</v>
      </c>
      <c r="I4" s="3">
        <v>122.5</v>
      </c>
      <c r="J4" s="3">
        <v>122.5</v>
      </c>
      <c r="K4" s="3">
        <v>165</v>
      </c>
      <c r="L4" s="3">
        <v>88</v>
      </c>
      <c r="M4" s="3">
        <v>87.5</v>
      </c>
      <c r="N4" s="11">
        <f t="shared" ref="N4:N11" si="0">SUM(B4:M4)</f>
        <v>4778</v>
      </c>
    </row>
    <row r="5" spans="1:14" ht="17.100000000000001" customHeight="1" x14ac:dyDescent="0.25">
      <c r="A5" s="2" t="s">
        <v>59</v>
      </c>
      <c r="B5" s="3"/>
      <c r="C5" s="3"/>
      <c r="D5" s="3">
        <v>2000</v>
      </c>
      <c r="E5" s="3">
        <v>2309.12</v>
      </c>
      <c r="F5" s="3"/>
      <c r="G5" s="3"/>
      <c r="H5" s="3"/>
      <c r="I5" s="3"/>
      <c r="J5" s="3"/>
      <c r="K5" s="3"/>
      <c r="L5" s="3"/>
      <c r="M5" s="3"/>
      <c r="N5" s="11">
        <f t="shared" si="0"/>
        <v>4309.12</v>
      </c>
    </row>
    <row r="6" spans="1:14" ht="17.100000000000001" customHeight="1" x14ac:dyDescent="0.25">
      <c r="A6" s="2" t="s">
        <v>89</v>
      </c>
      <c r="B6" s="3">
        <v>275</v>
      </c>
      <c r="C6" s="3"/>
      <c r="D6" s="3"/>
      <c r="E6" s="3"/>
      <c r="F6" s="3"/>
      <c r="G6" s="3"/>
      <c r="H6" s="3"/>
      <c r="I6" s="3"/>
      <c r="J6" s="3"/>
      <c r="K6" s="3"/>
      <c r="L6" s="3"/>
      <c r="M6" s="3"/>
      <c r="N6" s="11">
        <f t="shared" si="0"/>
        <v>275</v>
      </c>
    </row>
    <row r="7" spans="1:14" ht="17.100000000000001" customHeight="1" x14ac:dyDescent="0.25">
      <c r="A7" s="2" t="s">
        <v>62</v>
      </c>
      <c r="B7" s="3"/>
      <c r="C7" s="3">
        <v>265.2</v>
      </c>
      <c r="D7" s="3"/>
      <c r="E7" s="3"/>
      <c r="F7" s="3"/>
      <c r="G7" s="3"/>
      <c r="H7" s="3"/>
      <c r="I7" s="3"/>
      <c r="J7" s="3"/>
      <c r="K7" s="3"/>
      <c r="L7" s="3"/>
      <c r="M7" s="3"/>
      <c r="N7" s="11">
        <f t="shared" si="0"/>
        <v>265.2</v>
      </c>
    </row>
    <row r="8" spans="1:14" ht="17.100000000000001" customHeight="1" x14ac:dyDescent="0.25">
      <c r="A8" s="2" t="s">
        <v>63</v>
      </c>
      <c r="B8" s="3">
        <v>100</v>
      </c>
      <c r="C8" s="3">
        <v>75</v>
      </c>
      <c r="D8" s="3">
        <v>50</v>
      </c>
      <c r="E8" s="3">
        <v>225</v>
      </c>
      <c r="F8" s="3"/>
      <c r="G8" s="3">
        <v>150</v>
      </c>
      <c r="H8" s="3">
        <v>183.57</v>
      </c>
      <c r="I8" s="3">
        <v>75</v>
      </c>
      <c r="J8" s="3">
        <v>373.57</v>
      </c>
      <c r="K8" s="3">
        <v>75</v>
      </c>
      <c r="L8" s="3">
        <v>110</v>
      </c>
      <c r="M8" s="3">
        <v>300</v>
      </c>
      <c r="N8" s="11">
        <f t="shared" si="0"/>
        <v>1717.1399999999999</v>
      </c>
    </row>
    <row r="9" spans="1:14" ht="17.100000000000001" customHeight="1" x14ac:dyDescent="0.25">
      <c r="A9" s="2" t="s">
        <v>64</v>
      </c>
      <c r="B9" s="3">
        <v>55</v>
      </c>
      <c r="C9" s="3"/>
      <c r="D9" s="3">
        <v>55</v>
      </c>
      <c r="E9" s="3">
        <v>55</v>
      </c>
      <c r="F9" s="3">
        <v>55</v>
      </c>
      <c r="G9" s="3"/>
      <c r="H9" s="3">
        <v>165</v>
      </c>
      <c r="I9" s="3"/>
      <c r="J9" s="3">
        <v>55</v>
      </c>
      <c r="K9" s="3">
        <v>55</v>
      </c>
      <c r="L9" s="3">
        <v>55</v>
      </c>
      <c r="M9" s="3"/>
      <c r="N9" s="11">
        <f t="shared" si="0"/>
        <v>550</v>
      </c>
    </row>
    <row r="10" spans="1:14" ht="17.100000000000001" customHeight="1" x14ac:dyDescent="0.25">
      <c r="A10" s="2" t="s">
        <v>61</v>
      </c>
      <c r="B10" s="3">
        <v>425</v>
      </c>
      <c r="C10" s="3">
        <v>250</v>
      </c>
      <c r="D10" s="3"/>
      <c r="E10" s="3"/>
      <c r="F10" s="3"/>
      <c r="G10" s="3"/>
      <c r="H10" s="3"/>
      <c r="I10" s="3"/>
      <c r="J10" s="3"/>
      <c r="K10" s="3"/>
      <c r="L10" s="3"/>
      <c r="M10" s="3"/>
      <c r="N10" s="11">
        <f t="shared" si="0"/>
        <v>675</v>
      </c>
    </row>
    <row r="11" spans="1:14" ht="17.100000000000001" customHeight="1" x14ac:dyDescent="0.25">
      <c r="A11" s="2" t="s">
        <v>90</v>
      </c>
      <c r="B11" s="3">
        <v>20</v>
      </c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11">
        <f t="shared" si="0"/>
        <v>20</v>
      </c>
    </row>
    <row r="12" spans="1:14" ht="17.100000000000001" customHeight="1" x14ac:dyDescent="0.25">
      <c r="A12" s="2"/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/>
      <c r="N12" s="11"/>
    </row>
    <row r="13" spans="1:14" ht="17.100000000000001" customHeight="1" x14ac:dyDescent="0.25">
      <c r="A13" s="2" t="s">
        <v>79</v>
      </c>
      <c r="B13" s="3">
        <v>115</v>
      </c>
      <c r="C13" s="3"/>
      <c r="D13" s="3"/>
      <c r="E13" s="3"/>
      <c r="F13" s="3"/>
      <c r="G13" s="3"/>
      <c r="H13" s="3"/>
      <c r="I13" s="3"/>
      <c r="J13" s="3">
        <v>145.5</v>
      </c>
      <c r="K13" s="3"/>
      <c r="L13" s="3">
        <v>106</v>
      </c>
      <c r="M13" s="3"/>
      <c r="N13" s="11">
        <f t="shared" ref="N13:N24" si="1">SUM(B13:M13)</f>
        <v>366.5</v>
      </c>
    </row>
    <row r="14" spans="1:14" ht="17.100000000000001" customHeight="1" x14ac:dyDescent="0.25">
      <c r="A14" s="2" t="s">
        <v>51</v>
      </c>
      <c r="B14" s="3"/>
      <c r="C14" s="3"/>
      <c r="D14" s="3"/>
      <c r="E14" s="3"/>
      <c r="F14" s="3"/>
      <c r="G14" s="3"/>
      <c r="H14" s="3"/>
      <c r="I14" s="3"/>
      <c r="J14" s="3">
        <v>171.65</v>
      </c>
      <c r="K14" s="3"/>
      <c r="L14" s="3"/>
      <c r="M14" s="3"/>
      <c r="N14" s="11">
        <f t="shared" si="1"/>
        <v>171.65</v>
      </c>
    </row>
    <row r="15" spans="1:14" ht="17.100000000000001" customHeight="1" x14ac:dyDescent="0.25">
      <c r="A15" s="2" t="s">
        <v>56</v>
      </c>
      <c r="B15" s="3"/>
      <c r="C15" s="3"/>
      <c r="D15" s="3">
        <v>15.7</v>
      </c>
      <c r="E15" s="3"/>
      <c r="F15" s="3"/>
      <c r="G15" s="3">
        <v>14.71</v>
      </c>
      <c r="H15" s="3"/>
      <c r="I15" s="3">
        <v>9.81</v>
      </c>
      <c r="J15" s="3">
        <v>14.71</v>
      </c>
      <c r="K15" s="3"/>
      <c r="L15" s="3">
        <v>19.62</v>
      </c>
      <c r="M15" s="3"/>
      <c r="N15" s="11">
        <f t="shared" si="1"/>
        <v>74.55</v>
      </c>
    </row>
    <row r="16" spans="1:14" ht="17.100000000000001" customHeight="1" x14ac:dyDescent="0.25">
      <c r="A16" s="2" t="s">
        <v>57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1">
        <f t="shared" si="1"/>
        <v>0</v>
      </c>
    </row>
    <row r="17" spans="1:14" ht="17.100000000000001" customHeight="1" x14ac:dyDescent="0.25">
      <c r="A17" s="2" t="s">
        <v>93</v>
      </c>
      <c r="B17" s="3"/>
      <c r="C17" s="3"/>
      <c r="D17" s="3">
        <v>29.43</v>
      </c>
      <c r="E17" s="3"/>
      <c r="F17" s="3"/>
      <c r="G17" s="3"/>
      <c r="H17" s="3"/>
      <c r="I17" s="3"/>
      <c r="J17" s="3"/>
      <c r="K17" s="3"/>
      <c r="L17" s="3"/>
      <c r="M17" s="3"/>
      <c r="N17" s="11">
        <f t="shared" si="1"/>
        <v>29.43</v>
      </c>
    </row>
    <row r="18" spans="1:14" ht="17.100000000000001" customHeight="1" x14ac:dyDescent="0.25">
      <c r="A18" s="2" t="s">
        <v>50</v>
      </c>
      <c r="B18" s="3"/>
      <c r="C18" s="3">
        <v>97.11</v>
      </c>
      <c r="D18" s="3"/>
      <c r="E18" s="3">
        <v>142.22999999999999</v>
      </c>
      <c r="F18" s="3">
        <v>246.23</v>
      </c>
      <c r="G18" s="3"/>
      <c r="H18" s="3">
        <v>130.44999999999999</v>
      </c>
      <c r="I18" s="3">
        <v>141.75</v>
      </c>
      <c r="J18" s="3"/>
      <c r="K18" s="3">
        <v>97.6</v>
      </c>
      <c r="L18" s="3">
        <v>29.43</v>
      </c>
      <c r="M18" s="3"/>
      <c r="N18" s="11">
        <f t="shared" si="1"/>
        <v>884.8</v>
      </c>
    </row>
    <row r="19" spans="1:14" ht="17.100000000000001" customHeight="1" x14ac:dyDescent="0.25">
      <c r="A19" s="2" t="s">
        <v>49</v>
      </c>
      <c r="B19" s="3">
        <v>811.25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11">
        <f t="shared" si="1"/>
        <v>811.25</v>
      </c>
    </row>
    <row r="20" spans="1:14" ht="17.100000000000001" customHeight="1" x14ac:dyDescent="0.25">
      <c r="A20" s="2" t="s">
        <v>82</v>
      </c>
      <c r="B20" s="3">
        <v>10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>
        <v>100</v>
      </c>
      <c r="N20" s="11">
        <f t="shared" si="1"/>
        <v>110</v>
      </c>
    </row>
    <row r="21" spans="1:14" ht="17.100000000000001" customHeight="1" x14ac:dyDescent="0.25">
      <c r="A21" s="2" t="s">
        <v>87</v>
      </c>
      <c r="B21" s="3">
        <v>549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11">
        <f t="shared" si="1"/>
        <v>549</v>
      </c>
    </row>
    <row r="22" spans="1:14" ht="17.100000000000001" customHeight="1" x14ac:dyDescent="0.25">
      <c r="A22" s="2" t="s">
        <v>58</v>
      </c>
      <c r="B22" s="3"/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11">
        <f t="shared" si="1"/>
        <v>0</v>
      </c>
    </row>
    <row r="23" spans="1:14" ht="17.100000000000001" customHeight="1" x14ac:dyDescent="0.25">
      <c r="A23" s="2" t="s">
        <v>88</v>
      </c>
      <c r="B23" s="3">
        <v>19.600000000000001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1">
        <f t="shared" si="1"/>
        <v>19.600000000000001</v>
      </c>
    </row>
    <row r="24" spans="1:14" ht="17.100000000000001" customHeight="1" x14ac:dyDescent="0.25">
      <c r="A24" s="2" t="s">
        <v>114</v>
      </c>
      <c r="B24" s="3"/>
      <c r="C24" s="3"/>
      <c r="D24" s="3"/>
      <c r="E24" s="3"/>
      <c r="F24" s="3"/>
      <c r="G24" s="3"/>
      <c r="H24" s="3"/>
      <c r="I24" s="3"/>
      <c r="J24" s="3"/>
      <c r="K24" s="3">
        <v>9.81</v>
      </c>
      <c r="L24" s="3"/>
      <c r="M24" s="3"/>
      <c r="N24" s="11">
        <f t="shared" si="1"/>
        <v>9.81</v>
      </c>
    </row>
    <row r="25" spans="1:14" ht="17.100000000000001" customHeight="1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11"/>
    </row>
    <row r="26" spans="1:14" ht="17.100000000000001" customHeight="1" x14ac:dyDescent="0.25">
      <c r="A26" s="2" t="s">
        <v>17</v>
      </c>
      <c r="B26" s="3"/>
      <c r="C26" s="3"/>
      <c r="D26" s="3">
        <v>50</v>
      </c>
      <c r="E26" s="3">
        <v>342.95</v>
      </c>
      <c r="F26" s="3">
        <v>57.75</v>
      </c>
      <c r="G26" s="3"/>
      <c r="H26" s="3"/>
      <c r="I26" s="3"/>
      <c r="J26" s="3"/>
      <c r="K26" s="3"/>
      <c r="L26" s="3"/>
      <c r="M26" s="3"/>
      <c r="N26" s="11">
        <f>SUM(B26:M26)</f>
        <v>450.7</v>
      </c>
    </row>
    <row r="27" spans="1:14" ht="17.100000000000001" customHeight="1" x14ac:dyDescent="0.25">
      <c r="A27" s="2" t="s">
        <v>33</v>
      </c>
      <c r="B27" s="3"/>
      <c r="C27" s="3"/>
      <c r="D27" s="3">
        <v>675</v>
      </c>
      <c r="E27" s="3">
        <v>550</v>
      </c>
      <c r="F27" s="3">
        <v>150</v>
      </c>
      <c r="G27" s="3">
        <v>75</v>
      </c>
      <c r="H27" s="3">
        <v>125</v>
      </c>
      <c r="I27" s="3">
        <v>500</v>
      </c>
      <c r="J27" s="3">
        <v>50</v>
      </c>
      <c r="K27" s="3">
        <v>50</v>
      </c>
      <c r="L27" s="3">
        <v>50</v>
      </c>
      <c r="M27" s="3">
        <v>50</v>
      </c>
      <c r="N27" s="11">
        <f>SUM(B27:M27)</f>
        <v>2275</v>
      </c>
    </row>
    <row r="28" spans="1:14" ht="17.100000000000001" customHeight="1" x14ac:dyDescent="0.25">
      <c r="A28" s="2" t="s">
        <v>95</v>
      </c>
      <c r="B28" s="3"/>
      <c r="C28" s="3"/>
      <c r="D28" s="3">
        <v>350</v>
      </c>
      <c r="E28" s="3"/>
      <c r="F28" s="3"/>
      <c r="G28" s="3"/>
      <c r="H28" s="3"/>
      <c r="I28" s="3"/>
      <c r="J28" s="3"/>
      <c r="K28" s="3"/>
      <c r="L28" s="3"/>
      <c r="M28" s="3"/>
      <c r="N28" s="11">
        <f>SUM(B28:M28)</f>
        <v>350</v>
      </c>
    </row>
    <row r="29" spans="1:14" ht="17.100000000000001" customHeight="1" x14ac:dyDescent="0.25">
      <c r="A29" s="2" t="s">
        <v>104</v>
      </c>
      <c r="B29" s="3"/>
      <c r="C29" s="3"/>
      <c r="D29" s="3"/>
      <c r="E29" s="3"/>
      <c r="F29" s="3"/>
      <c r="G29" s="3"/>
      <c r="H29" s="3"/>
      <c r="I29" s="3">
        <v>165.9</v>
      </c>
      <c r="J29" s="3"/>
      <c r="K29" s="3"/>
      <c r="L29" s="3"/>
      <c r="M29" s="3"/>
      <c r="N29" s="11">
        <f>SUM(B29:M29)</f>
        <v>165.9</v>
      </c>
    </row>
    <row r="30" spans="1:14" ht="17.100000000000001" customHeight="1" x14ac:dyDescent="0.25">
      <c r="A30" s="2"/>
      <c r="B30" s="3"/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11"/>
    </row>
    <row r="31" spans="1:14" ht="17.100000000000001" customHeight="1" x14ac:dyDescent="0.25">
      <c r="A31" s="2" t="s">
        <v>13</v>
      </c>
      <c r="B31" s="3"/>
      <c r="C31" s="3"/>
      <c r="D31" s="3"/>
      <c r="E31" s="3">
        <v>161.87</v>
      </c>
      <c r="F31" s="3"/>
      <c r="G31" s="3"/>
      <c r="H31" s="3"/>
      <c r="I31" s="3"/>
      <c r="J31" s="3"/>
      <c r="K31" s="3"/>
      <c r="L31" s="3"/>
      <c r="M31" s="3"/>
      <c r="N31" s="11">
        <f>SUM(B31:M31)</f>
        <v>161.87</v>
      </c>
    </row>
    <row r="32" spans="1:14" ht="17.100000000000001" customHeight="1" x14ac:dyDescent="0.25">
      <c r="A32" s="2" t="s">
        <v>14</v>
      </c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11">
        <f t="shared" ref="N32:N34" si="2">SUM(B32:M32)</f>
        <v>0</v>
      </c>
    </row>
    <row r="33" spans="1:15" ht="17.100000000000001" customHeight="1" x14ac:dyDescent="0.25">
      <c r="A33" s="2"/>
      <c r="B33" s="3"/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11"/>
    </row>
    <row r="34" spans="1:15" ht="17.100000000000001" customHeight="1" x14ac:dyDescent="0.25">
      <c r="A34" s="2" t="s">
        <v>16</v>
      </c>
      <c r="B34" s="3"/>
      <c r="C34" s="3"/>
      <c r="D34" s="3">
        <v>1470</v>
      </c>
      <c r="E34" s="3"/>
      <c r="F34" s="3"/>
      <c r="G34" s="3"/>
      <c r="H34" s="3"/>
      <c r="I34" s="3">
        <v>800</v>
      </c>
      <c r="J34" s="3"/>
      <c r="K34" s="3"/>
      <c r="L34" s="3"/>
      <c r="M34" s="3"/>
      <c r="N34" s="11">
        <f t="shared" si="2"/>
        <v>2270</v>
      </c>
    </row>
    <row r="35" spans="1:15" ht="17.100000000000001" customHeight="1" x14ac:dyDescent="0.25">
      <c r="A35" s="2"/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1"/>
    </row>
    <row r="36" spans="1:15" ht="17.100000000000001" customHeight="1" x14ac:dyDescent="0.25">
      <c r="A36" s="10" t="s">
        <v>18</v>
      </c>
      <c r="B36" s="31">
        <f t="shared" ref="B36:M36" si="3">SUM(B4:B35)</f>
        <v>2432.35</v>
      </c>
      <c r="C36" s="31">
        <f t="shared" si="3"/>
        <v>1392.31</v>
      </c>
      <c r="D36" s="31">
        <f t="shared" si="3"/>
        <v>6602.6299999999992</v>
      </c>
      <c r="E36" s="31">
        <f t="shared" si="3"/>
        <v>3906.1699999999996</v>
      </c>
      <c r="F36" s="31">
        <f t="shared" si="3"/>
        <v>578.98</v>
      </c>
      <c r="G36" s="31">
        <f t="shared" si="3"/>
        <v>1262.21</v>
      </c>
      <c r="H36" s="31">
        <f t="shared" si="3"/>
        <v>919.02</v>
      </c>
      <c r="I36" s="31">
        <f t="shared" si="3"/>
        <v>1814.96</v>
      </c>
      <c r="J36" s="31">
        <f t="shared" si="3"/>
        <v>932.93</v>
      </c>
      <c r="K36" s="31">
        <f t="shared" si="3"/>
        <v>452.41</v>
      </c>
      <c r="L36" s="31">
        <f t="shared" si="3"/>
        <v>458.05</v>
      </c>
      <c r="M36" s="31">
        <f t="shared" si="3"/>
        <v>537.5</v>
      </c>
      <c r="N36" s="12">
        <f>SUM(N4:N35)</f>
        <v>21289.52</v>
      </c>
      <c r="O36" s="1"/>
    </row>
    <row r="37" spans="1:15" ht="17.100000000000001" customHeight="1" x14ac:dyDescent="0.25"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</row>
    <row r="38" spans="1:15" ht="17.100000000000001" customHeight="1" x14ac:dyDescent="0.25"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</row>
    <row r="39" spans="1:15" ht="17.100000000000001" customHeight="1" x14ac:dyDescent="0.25"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</row>
    <row r="40" spans="1:15" ht="17.100000000000001" customHeight="1" x14ac:dyDescent="0.25"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</row>
    <row r="41" spans="1:15" ht="17.100000000000001" customHeight="1" x14ac:dyDescent="0.25"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</row>
    <row r="42" spans="1:15" ht="17.100000000000001" customHeight="1" x14ac:dyDescent="0.25"/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Q47"/>
  <sheetViews>
    <sheetView topLeftCell="A22" zoomScale="90" zoomScaleNormal="90" workbookViewId="0">
      <selection activeCell="T26" sqref="T26"/>
    </sheetView>
  </sheetViews>
  <sheetFormatPr defaultRowHeight="15" x14ac:dyDescent="0.25"/>
  <cols>
    <col min="1" max="1" width="37.5703125" bestFit="1" customWidth="1"/>
    <col min="2" max="14" width="12.7109375" style="1" customWidth="1"/>
    <col min="15" max="15" width="10.42578125" bestFit="1" customWidth="1"/>
    <col min="16" max="16" width="10.42578125" style="6" bestFit="1" customWidth="1"/>
  </cols>
  <sheetData>
    <row r="1" spans="1:15" x14ac:dyDescent="0.25">
      <c r="A1" s="8" t="s">
        <v>84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</row>
    <row r="2" spans="1:15" x14ac:dyDescent="0.25">
      <c r="A2" s="18" t="s">
        <v>30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6</v>
      </c>
      <c r="H2" s="4" t="s">
        <v>7</v>
      </c>
      <c r="I2" s="4" t="s">
        <v>8</v>
      </c>
      <c r="J2" s="4" t="s">
        <v>9</v>
      </c>
      <c r="K2" s="4" t="s">
        <v>10</v>
      </c>
      <c r="L2" s="4" t="s">
        <v>11</v>
      </c>
      <c r="M2" s="4" t="s">
        <v>12</v>
      </c>
      <c r="N2" s="13" t="s">
        <v>0</v>
      </c>
    </row>
    <row r="3" spans="1:15" x14ac:dyDescent="0.25">
      <c r="A3" s="2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11"/>
    </row>
    <row r="4" spans="1:15" x14ac:dyDescent="0.25">
      <c r="A4" s="2" t="s">
        <v>97</v>
      </c>
      <c r="B4" s="3"/>
      <c r="C4" s="3"/>
      <c r="D4" s="3">
        <v>1732.5</v>
      </c>
      <c r="E4" s="3"/>
      <c r="F4" s="3"/>
      <c r="G4" s="3"/>
      <c r="H4" s="3"/>
      <c r="I4" s="3">
        <v>350</v>
      </c>
      <c r="J4" s="3"/>
      <c r="K4" s="3"/>
      <c r="L4" s="3"/>
      <c r="M4" s="3"/>
      <c r="N4" s="11">
        <f>SUM(B4:M4)</f>
        <v>2082.5</v>
      </c>
    </row>
    <row r="5" spans="1:15" x14ac:dyDescent="0.25">
      <c r="A5" s="2"/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  <c r="N5" s="11"/>
    </row>
    <row r="6" spans="1:15" x14ac:dyDescent="0.25">
      <c r="A6" s="2" t="s">
        <v>15</v>
      </c>
      <c r="B6" s="3"/>
      <c r="C6" s="3"/>
      <c r="D6" s="3"/>
      <c r="E6" s="3"/>
      <c r="F6" s="3"/>
      <c r="G6" s="3"/>
      <c r="H6" s="3"/>
      <c r="I6" s="3"/>
      <c r="J6" s="3">
        <v>568.54</v>
      </c>
      <c r="K6" s="3"/>
      <c r="L6" s="3"/>
      <c r="M6" s="3"/>
      <c r="N6" s="11">
        <f>SUM(B6:M6)</f>
        <v>568.54</v>
      </c>
      <c r="O6" s="1"/>
    </row>
    <row r="7" spans="1:15" x14ac:dyDescent="0.25">
      <c r="A7" s="2" t="s">
        <v>44</v>
      </c>
      <c r="B7" s="3"/>
      <c r="C7" s="3">
        <v>111.3</v>
      </c>
      <c r="D7" s="3">
        <v>208.4</v>
      </c>
      <c r="E7" s="3">
        <v>191.66</v>
      </c>
      <c r="F7" s="3">
        <v>28.22</v>
      </c>
      <c r="G7" s="3">
        <v>135.4</v>
      </c>
      <c r="H7" s="3">
        <v>217.85</v>
      </c>
      <c r="I7" s="3">
        <v>82.37</v>
      </c>
      <c r="J7" s="3">
        <v>285.23</v>
      </c>
      <c r="K7" s="3">
        <v>60.27</v>
      </c>
      <c r="L7" s="3"/>
      <c r="M7" s="3">
        <v>190.03</v>
      </c>
      <c r="N7" s="11">
        <f>SUM(B7:M7)</f>
        <v>1510.73</v>
      </c>
      <c r="O7" s="1"/>
    </row>
    <row r="8" spans="1:15" x14ac:dyDescent="0.25">
      <c r="A8" s="2" t="s">
        <v>45</v>
      </c>
      <c r="B8" s="3"/>
      <c r="C8" s="3">
        <v>12</v>
      </c>
      <c r="D8" s="3">
        <v>17.239999999999998</v>
      </c>
      <c r="E8" s="3">
        <v>43.53</v>
      </c>
      <c r="F8" s="3">
        <v>19.13</v>
      </c>
      <c r="G8" s="3"/>
      <c r="H8" s="3">
        <v>21.01</v>
      </c>
      <c r="I8" s="3">
        <v>24.06</v>
      </c>
      <c r="J8" s="3"/>
      <c r="K8" s="3">
        <v>17.32</v>
      </c>
      <c r="L8" s="3"/>
      <c r="M8" s="3">
        <v>33.549999999999997</v>
      </c>
      <c r="N8" s="11">
        <f>SUM(B8:M8)</f>
        <v>187.83999999999997</v>
      </c>
      <c r="O8" s="1"/>
    </row>
    <row r="9" spans="1:15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11"/>
      <c r="O9" s="1"/>
    </row>
    <row r="10" spans="1:15" x14ac:dyDescent="0.25">
      <c r="A10" s="2" t="s">
        <v>37</v>
      </c>
      <c r="B10" s="3"/>
      <c r="C10" s="3"/>
      <c r="D10" s="3">
        <v>70</v>
      </c>
      <c r="E10" s="3"/>
      <c r="F10" s="3"/>
      <c r="G10" s="3"/>
      <c r="H10" s="3"/>
      <c r="I10" s="3"/>
      <c r="J10" s="3"/>
      <c r="K10" s="3"/>
      <c r="L10" s="3"/>
      <c r="M10" s="3"/>
      <c r="N10" s="11">
        <f>SUM(B10:M10)</f>
        <v>70</v>
      </c>
    </row>
    <row r="11" spans="1:15" x14ac:dyDescent="0.25">
      <c r="A11" s="2" t="s">
        <v>38</v>
      </c>
      <c r="B11" s="3"/>
      <c r="C11" s="3"/>
      <c r="D11" s="3"/>
      <c r="E11" s="3"/>
      <c r="F11" s="3">
        <v>350.95</v>
      </c>
      <c r="G11" s="3"/>
      <c r="H11" s="3"/>
      <c r="I11" s="3"/>
      <c r="J11" s="3"/>
      <c r="K11" s="3"/>
      <c r="L11" s="3"/>
      <c r="M11" s="3"/>
      <c r="N11" s="11">
        <f>SUM(B11:M11)</f>
        <v>350.95</v>
      </c>
    </row>
    <row r="12" spans="1:15" x14ac:dyDescent="0.25">
      <c r="A12" s="2" t="s">
        <v>103</v>
      </c>
      <c r="B12" s="3"/>
      <c r="C12" s="3"/>
      <c r="D12" s="3"/>
      <c r="E12" s="3"/>
      <c r="F12" s="3"/>
      <c r="G12" s="3"/>
      <c r="H12" s="3"/>
      <c r="I12" s="3">
        <v>165.9</v>
      </c>
      <c r="J12" s="3"/>
      <c r="K12" s="3"/>
      <c r="L12" s="3"/>
      <c r="M12" s="3"/>
      <c r="N12" s="11">
        <f>SUM(B12:M12)</f>
        <v>165.9</v>
      </c>
    </row>
    <row r="13" spans="1:15" x14ac:dyDescent="0.25">
      <c r="A13" s="2" t="s">
        <v>95</v>
      </c>
      <c r="B13" s="3"/>
      <c r="C13" s="3"/>
      <c r="D13" s="3">
        <v>137.65</v>
      </c>
      <c r="E13" s="3"/>
      <c r="F13" s="3"/>
      <c r="G13" s="3"/>
      <c r="H13" s="3"/>
      <c r="I13" s="3"/>
      <c r="J13" s="3"/>
      <c r="K13" s="3"/>
      <c r="L13" s="3"/>
      <c r="M13" s="3"/>
      <c r="N13" s="11">
        <f>SUM(B13:M13)</f>
        <v>137.65</v>
      </c>
      <c r="O13" s="1"/>
    </row>
    <row r="14" spans="1:15" x14ac:dyDescent="0.25">
      <c r="A14" s="2" t="s">
        <v>39</v>
      </c>
      <c r="B14" s="3"/>
      <c r="C14" s="3"/>
      <c r="D14" s="3">
        <v>500</v>
      </c>
      <c r="E14" s="3">
        <v>700</v>
      </c>
      <c r="F14" s="3"/>
      <c r="G14" s="3">
        <v>172.5</v>
      </c>
      <c r="H14" s="3">
        <v>379.9</v>
      </c>
      <c r="I14" s="3">
        <v>1022.6</v>
      </c>
      <c r="J14" s="3"/>
      <c r="K14" s="3"/>
      <c r="L14" s="3"/>
      <c r="M14" s="3"/>
      <c r="N14" s="11">
        <f>SUM(B14:M14)</f>
        <v>2775</v>
      </c>
    </row>
    <row r="15" spans="1:15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11"/>
    </row>
    <row r="16" spans="1:15" x14ac:dyDescent="0.25">
      <c r="A16" s="2" t="s">
        <v>46</v>
      </c>
      <c r="B16" s="3">
        <v>1232.3699999999999</v>
      </c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11">
        <f>SUM(B16:M16)</f>
        <v>1232.3699999999999</v>
      </c>
      <c r="O16" s="1"/>
    </row>
    <row r="17" spans="1:17" x14ac:dyDescent="0.25">
      <c r="A17" s="2"/>
      <c r="B17" s="3"/>
      <c r="C17" s="3"/>
      <c r="D17" s="3"/>
      <c r="E17" s="3"/>
      <c r="F17" s="3"/>
      <c r="G17" s="3"/>
      <c r="H17" s="3"/>
      <c r="I17" s="3"/>
      <c r="J17" s="3"/>
      <c r="K17" s="3"/>
      <c r="L17" s="3"/>
      <c r="M17" s="3"/>
      <c r="N17" s="11"/>
      <c r="O17" s="1"/>
    </row>
    <row r="18" spans="1:17" x14ac:dyDescent="0.25">
      <c r="A18" s="2" t="s">
        <v>35</v>
      </c>
      <c r="B18" s="3">
        <v>26.92</v>
      </c>
      <c r="C18" s="3">
        <v>24.53</v>
      </c>
      <c r="D18" s="3">
        <v>30.63</v>
      </c>
      <c r="E18" s="3">
        <v>35.409999999999997</v>
      </c>
      <c r="F18" s="3">
        <v>26.78</v>
      </c>
      <c r="G18" s="3">
        <v>23.44</v>
      </c>
      <c r="H18" s="3">
        <v>34.409999999999997</v>
      </c>
      <c r="I18" s="3">
        <v>28.2</v>
      </c>
      <c r="J18" s="3">
        <v>35.11</v>
      </c>
      <c r="K18" s="3">
        <v>24.96</v>
      </c>
      <c r="L18" s="3">
        <v>24.09</v>
      </c>
      <c r="M18" s="3">
        <v>22.57</v>
      </c>
      <c r="N18" s="11">
        <f>SUM(B18:M18)</f>
        <v>337.0499999999999</v>
      </c>
      <c r="O18" s="1"/>
    </row>
    <row r="19" spans="1:17" x14ac:dyDescent="0.25">
      <c r="A19" s="2" t="s">
        <v>40</v>
      </c>
      <c r="B19" s="3">
        <v>404.39</v>
      </c>
      <c r="C19" s="3">
        <v>24.53</v>
      </c>
      <c r="D19" s="3"/>
      <c r="E19" s="3"/>
      <c r="F19" s="3">
        <v>235.44</v>
      </c>
      <c r="G19" s="3"/>
      <c r="H19" s="3">
        <v>233.91</v>
      </c>
      <c r="I19" s="3"/>
      <c r="J19" s="3">
        <v>271.77999999999997</v>
      </c>
      <c r="K19" s="3"/>
      <c r="L19" s="3"/>
      <c r="M19" s="3"/>
      <c r="N19" s="11">
        <f>SUM(B19:M19)</f>
        <v>1170.0499999999997</v>
      </c>
      <c r="O19" s="1"/>
      <c r="Q19" s="1"/>
    </row>
    <row r="20" spans="1:17" x14ac:dyDescent="0.25">
      <c r="A20" s="2" t="s">
        <v>24</v>
      </c>
      <c r="B20" s="3"/>
      <c r="C20" s="3"/>
      <c r="D20" s="3"/>
      <c r="E20" s="3"/>
      <c r="F20" s="3">
        <v>25.95</v>
      </c>
      <c r="G20" s="3">
        <v>10.1</v>
      </c>
      <c r="H20" s="3"/>
      <c r="I20" s="3"/>
      <c r="J20" s="3">
        <v>10.1</v>
      </c>
      <c r="K20" s="3">
        <v>9.4499999999999993</v>
      </c>
      <c r="L20" s="3"/>
      <c r="M20" s="3"/>
      <c r="N20" s="11">
        <f>SUM(B20:M20)</f>
        <v>55.599999999999994</v>
      </c>
      <c r="O20" s="1"/>
    </row>
    <row r="21" spans="1:17" x14ac:dyDescent="0.25">
      <c r="A21" s="2" t="s">
        <v>43</v>
      </c>
      <c r="B21" s="3">
        <v>50.82</v>
      </c>
      <c r="C21" s="3">
        <v>177.71</v>
      </c>
      <c r="D21" s="3"/>
      <c r="E21" s="3"/>
      <c r="F21" s="3"/>
      <c r="G21" s="3"/>
      <c r="H21" s="3"/>
      <c r="I21" s="3"/>
      <c r="J21" s="3"/>
      <c r="K21" s="3"/>
      <c r="L21" s="3"/>
      <c r="M21" s="3"/>
      <c r="N21" s="11">
        <f>SUM(B21:M21)</f>
        <v>228.53</v>
      </c>
    </row>
    <row r="22" spans="1:17" x14ac:dyDescent="0.25">
      <c r="A22" s="2" t="s">
        <v>105</v>
      </c>
      <c r="B22" s="3"/>
      <c r="C22" s="3"/>
      <c r="D22" s="3"/>
      <c r="E22" s="3"/>
      <c r="F22" s="3"/>
      <c r="G22" s="3"/>
      <c r="H22" s="3"/>
      <c r="I22" s="3"/>
      <c r="J22" s="3">
        <v>60.26</v>
      </c>
      <c r="K22" s="3"/>
      <c r="L22" s="3"/>
      <c r="M22" s="3"/>
      <c r="N22" s="11">
        <f>SUM(B22:M22)</f>
        <v>60.26</v>
      </c>
      <c r="O22" s="1"/>
    </row>
    <row r="23" spans="1:17" x14ac:dyDescent="0.2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11"/>
      <c r="O23" s="1"/>
    </row>
    <row r="24" spans="1:17" x14ac:dyDescent="0.25">
      <c r="A24" s="2" t="s">
        <v>78</v>
      </c>
      <c r="B24" s="3"/>
      <c r="C24" s="3">
        <v>14.86</v>
      </c>
      <c r="D24" s="3">
        <v>16.940000000000001</v>
      </c>
      <c r="E24" s="3">
        <v>532.46</v>
      </c>
      <c r="F24" s="3">
        <v>5.07</v>
      </c>
      <c r="G24" s="3"/>
      <c r="H24" s="3">
        <v>18.559999999999999</v>
      </c>
      <c r="I24" s="3"/>
      <c r="J24" s="3">
        <v>4.5</v>
      </c>
      <c r="K24" s="3">
        <v>25.81</v>
      </c>
      <c r="L24" s="3"/>
      <c r="M24" s="3">
        <v>87.87</v>
      </c>
      <c r="N24" s="11">
        <f>SUM(B24:M24)</f>
        <v>706.06999999999994</v>
      </c>
      <c r="O24" s="1"/>
    </row>
    <row r="25" spans="1:17" x14ac:dyDescent="0.25">
      <c r="A25" s="2" t="s">
        <v>25</v>
      </c>
      <c r="B25" s="3"/>
      <c r="C25" s="3">
        <v>50</v>
      </c>
      <c r="D25" s="3"/>
      <c r="E25" s="3"/>
      <c r="F25" s="3">
        <v>37.5</v>
      </c>
      <c r="G25" s="3">
        <v>25</v>
      </c>
      <c r="H25" s="3"/>
      <c r="I25" s="3">
        <v>25</v>
      </c>
      <c r="J25" s="3"/>
      <c r="K25" s="3"/>
      <c r="L25" s="3">
        <v>50</v>
      </c>
      <c r="M25" s="3">
        <v>50</v>
      </c>
      <c r="N25" s="11">
        <f>SUM(B25:M25)</f>
        <v>237.5</v>
      </c>
      <c r="O25" s="1"/>
    </row>
    <row r="26" spans="1:17" x14ac:dyDescent="0.25">
      <c r="A26" s="2" t="s">
        <v>96</v>
      </c>
      <c r="B26" s="3"/>
      <c r="C26" s="3"/>
      <c r="D26" s="3">
        <v>587.61</v>
      </c>
      <c r="E26" s="3"/>
      <c r="F26" s="3"/>
      <c r="G26" s="3">
        <v>1225.1500000000001</v>
      </c>
      <c r="H26" s="3"/>
      <c r="I26" s="3">
        <v>150.88</v>
      </c>
      <c r="J26" s="3">
        <v>185.22</v>
      </c>
      <c r="K26" s="3">
        <v>10</v>
      </c>
      <c r="L26" s="3"/>
      <c r="M26" s="3">
        <v>701.94</v>
      </c>
      <c r="N26" s="11">
        <f>SUM(B26:M26)</f>
        <v>2860.8</v>
      </c>
      <c r="O26" s="1"/>
    </row>
    <row r="27" spans="1:17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11"/>
      <c r="O27" s="1"/>
    </row>
    <row r="28" spans="1:17" x14ac:dyDescent="0.25">
      <c r="A28" s="2" t="s">
        <v>47</v>
      </c>
      <c r="B28" s="3"/>
      <c r="C28" s="3">
        <v>14.48</v>
      </c>
      <c r="D28" s="3"/>
      <c r="E28" s="3"/>
      <c r="F28" s="3"/>
      <c r="G28" s="3"/>
      <c r="H28" s="3"/>
      <c r="I28" s="3"/>
      <c r="J28" s="3"/>
      <c r="K28" s="3">
        <v>14.95</v>
      </c>
      <c r="L28" s="3"/>
      <c r="M28" s="3">
        <v>131.71</v>
      </c>
      <c r="N28" s="11">
        <f>SUM(B28:M28)</f>
        <v>161.14000000000001</v>
      </c>
      <c r="O28" s="1"/>
      <c r="Q28" s="1"/>
    </row>
    <row r="29" spans="1:17" x14ac:dyDescent="0.25">
      <c r="A29" s="2" t="s">
        <v>100</v>
      </c>
      <c r="B29" s="3"/>
      <c r="C29" s="3"/>
      <c r="D29" s="3"/>
      <c r="E29" s="3">
        <v>77.39</v>
      </c>
      <c r="F29" s="3"/>
      <c r="G29" s="3"/>
      <c r="H29" s="3"/>
      <c r="I29" s="3"/>
      <c r="J29" s="3"/>
      <c r="K29" s="3"/>
      <c r="L29" s="3"/>
      <c r="M29" s="3"/>
      <c r="N29" s="11">
        <f>SUM(B29:M29)</f>
        <v>77.39</v>
      </c>
      <c r="O29" s="1"/>
      <c r="Q29" s="1"/>
    </row>
    <row r="30" spans="1:17" ht="15.75" customHeight="1" x14ac:dyDescent="0.25">
      <c r="A30" s="2" t="s">
        <v>101</v>
      </c>
      <c r="B30" s="3"/>
      <c r="C30" s="3"/>
      <c r="D30" s="3"/>
      <c r="E30" s="3"/>
      <c r="F30" s="3"/>
      <c r="G30" s="3"/>
      <c r="H30" s="3">
        <v>253</v>
      </c>
      <c r="I30" s="3"/>
      <c r="J30" s="3"/>
      <c r="K30" s="3"/>
      <c r="L30" s="3"/>
      <c r="M30" s="3"/>
      <c r="N30" s="11">
        <f>SUM(B30:M30)</f>
        <v>253</v>
      </c>
      <c r="O30" s="1"/>
      <c r="Q30" s="1"/>
    </row>
    <row r="31" spans="1:17" ht="15.75" customHeight="1" x14ac:dyDescent="0.25">
      <c r="A31" s="2"/>
      <c r="B31" s="3"/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11"/>
      <c r="O31" s="1"/>
      <c r="Q31" s="1"/>
    </row>
    <row r="32" spans="1:17" x14ac:dyDescent="0.25">
      <c r="A32" s="2" t="s">
        <v>21</v>
      </c>
      <c r="B32" s="3">
        <v>140</v>
      </c>
      <c r="C32" s="3">
        <v>220</v>
      </c>
      <c r="D32" s="3">
        <v>220</v>
      </c>
      <c r="E32" s="3">
        <v>250</v>
      </c>
      <c r="F32" s="3">
        <v>250</v>
      </c>
      <c r="G32" s="3">
        <v>250</v>
      </c>
      <c r="H32" s="3">
        <v>250</v>
      </c>
      <c r="I32" s="3">
        <v>250</v>
      </c>
      <c r="J32" s="3">
        <v>250</v>
      </c>
      <c r="K32" s="3">
        <v>250</v>
      </c>
      <c r="L32" s="3">
        <v>250</v>
      </c>
      <c r="M32" s="3">
        <v>250</v>
      </c>
      <c r="N32" s="11">
        <f t="shared" ref="N32:N39" si="0">SUM(B32:M32)</f>
        <v>2830</v>
      </c>
    </row>
    <row r="33" spans="1:15" x14ac:dyDescent="0.25">
      <c r="A33" s="2" t="s">
        <v>26</v>
      </c>
      <c r="B33" s="3"/>
      <c r="C33" s="3"/>
      <c r="D33" s="3"/>
      <c r="E33" s="3">
        <v>63.67</v>
      </c>
      <c r="F33" s="3"/>
      <c r="G33" s="3"/>
      <c r="H33" s="3">
        <v>823.96</v>
      </c>
      <c r="I33" s="3"/>
      <c r="J33" s="3"/>
      <c r="K33" s="3"/>
      <c r="L33" s="3"/>
      <c r="M33" s="3"/>
      <c r="N33" s="11">
        <f t="shared" si="0"/>
        <v>887.63</v>
      </c>
    </row>
    <row r="34" spans="1:15" x14ac:dyDescent="0.25">
      <c r="A34" s="2" t="s">
        <v>36</v>
      </c>
      <c r="B34" s="3">
        <v>43.92</v>
      </c>
      <c r="C34" s="3"/>
      <c r="D34" s="3"/>
      <c r="E34" s="3">
        <v>43.92</v>
      </c>
      <c r="F34" s="3"/>
      <c r="G34" s="3"/>
      <c r="H34" s="3">
        <v>43.92</v>
      </c>
      <c r="I34" s="3"/>
      <c r="J34" s="3"/>
      <c r="K34" s="3">
        <v>43.92</v>
      </c>
      <c r="L34" s="3"/>
      <c r="M34" s="3"/>
      <c r="N34" s="11">
        <f t="shared" si="0"/>
        <v>175.68</v>
      </c>
    </row>
    <row r="35" spans="1:15" x14ac:dyDescent="0.25">
      <c r="A35" s="2" t="s">
        <v>20</v>
      </c>
      <c r="B35" s="3"/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11">
        <f t="shared" si="0"/>
        <v>0</v>
      </c>
    </row>
    <row r="36" spans="1:15" x14ac:dyDescent="0.25">
      <c r="A36" s="2" t="s">
        <v>22</v>
      </c>
      <c r="B36" s="3">
        <v>54.34</v>
      </c>
      <c r="C36" s="3">
        <v>54.34</v>
      </c>
      <c r="D36" s="3">
        <v>54.34</v>
      </c>
      <c r="E36" s="3">
        <v>54.34</v>
      </c>
      <c r="F36" s="3">
        <v>54.34</v>
      </c>
      <c r="G36" s="3">
        <v>54.34</v>
      </c>
      <c r="H36" s="3">
        <v>57.81</v>
      </c>
      <c r="I36" s="3">
        <v>57.81</v>
      </c>
      <c r="J36" s="3">
        <v>57.81</v>
      </c>
      <c r="K36" s="3">
        <v>57.81</v>
      </c>
      <c r="L36" s="3">
        <v>57.81</v>
      </c>
      <c r="M36" s="3">
        <v>57.81</v>
      </c>
      <c r="N36" s="11">
        <f t="shared" si="0"/>
        <v>672.90000000000009</v>
      </c>
      <c r="O36" s="5"/>
    </row>
    <row r="37" spans="1:15" x14ac:dyDescent="0.25">
      <c r="A37" s="2" t="s">
        <v>23</v>
      </c>
      <c r="B37" s="3">
        <v>7.86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11">
        <f t="shared" si="0"/>
        <v>7.86</v>
      </c>
    </row>
    <row r="38" spans="1:15" x14ac:dyDescent="0.25">
      <c r="A38" s="2" t="s">
        <v>102</v>
      </c>
      <c r="B38" s="3"/>
      <c r="C38" s="3"/>
      <c r="D38" s="3"/>
      <c r="E38" s="3"/>
      <c r="F38" s="3"/>
      <c r="G38" s="3"/>
      <c r="H38" s="3">
        <v>819.74</v>
      </c>
      <c r="I38" s="3"/>
      <c r="J38" s="3"/>
      <c r="K38" s="3"/>
      <c r="L38" s="3"/>
      <c r="M38" s="3"/>
      <c r="N38" s="11">
        <f t="shared" si="0"/>
        <v>819.74</v>
      </c>
    </row>
    <row r="39" spans="1:15" x14ac:dyDescent="0.25">
      <c r="A39" s="2" t="s">
        <v>14</v>
      </c>
      <c r="B39" s="3">
        <v>7.98</v>
      </c>
      <c r="C39" s="3">
        <v>7.98</v>
      </c>
      <c r="D39" s="3">
        <v>7.98</v>
      </c>
      <c r="E39" s="3">
        <v>7.98</v>
      </c>
      <c r="F39" s="3">
        <v>7.98</v>
      </c>
      <c r="G39" s="3">
        <v>7.98</v>
      </c>
      <c r="H39" s="3">
        <v>7.98</v>
      </c>
      <c r="I39" s="3">
        <v>7.98</v>
      </c>
      <c r="J39" s="3">
        <v>7.98</v>
      </c>
      <c r="K39" s="3"/>
      <c r="L39" s="3">
        <v>42.81</v>
      </c>
      <c r="M39" s="3">
        <v>11</v>
      </c>
      <c r="N39" s="11">
        <f t="shared" si="0"/>
        <v>125.63000000000002</v>
      </c>
    </row>
    <row r="40" spans="1:15" x14ac:dyDescent="0.25">
      <c r="A40" s="2"/>
      <c r="B40" s="3"/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11"/>
      <c r="O40" s="1"/>
    </row>
    <row r="41" spans="1:15" x14ac:dyDescent="0.25">
      <c r="A41" s="2" t="s">
        <v>27</v>
      </c>
      <c r="B41" s="3"/>
      <c r="C41" s="3"/>
      <c r="D41" s="3"/>
      <c r="E41" s="3"/>
      <c r="F41" s="3"/>
      <c r="G41" s="3"/>
      <c r="H41" s="3"/>
      <c r="I41" s="3"/>
      <c r="J41" s="3"/>
      <c r="K41" s="3"/>
      <c r="L41" s="3"/>
      <c r="M41" s="3">
        <v>67.66</v>
      </c>
      <c r="N41" s="11">
        <f t="shared" ref="N41:N44" si="1">SUM(B41:M41)</f>
        <v>67.66</v>
      </c>
      <c r="O41" s="1"/>
    </row>
    <row r="42" spans="1:15" x14ac:dyDescent="0.25">
      <c r="A42" s="2" t="s">
        <v>34</v>
      </c>
      <c r="B42" s="3"/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11">
        <f t="shared" si="1"/>
        <v>0</v>
      </c>
    </row>
    <row r="43" spans="1:15" x14ac:dyDescent="0.25">
      <c r="A43" s="2"/>
      <c r="B43" s="3"/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11">
        <f t="shared" si="1"/>
        <v>0</v>
      </c>
    </row>
    <row r="44" spans="1:15" x14ac:dyDescent="0.25">
      <c r="A44" s="2"/>
      <c r="B44" s="3"/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11">
        <f t="shared" si="1"/>
        <v>0</v>
      </c>
      <c r="O44" s="1"/>
    </row>
    <row r="45" spans="1:15" x14ac:dyDescent="0.25">
      <c r="A45" s="10" t="s">
        <v>18</v>
      </c>
      <c r="B45" s="31">
        <f>SUM(B4:B44)</f>
        <v>1968.5999999999997</v>
      </c>
      <c r="C45" s="31">
        <f t="shared" ref="C45:N45" si="2">SUM(C4:C44)</f>
        <v>711.73000000000013</v>
      </c>
      <c r="D45" s="31">
        <f t="shared" si="2"/>
        <v>3583.2900000000004</v>
      </c>
      <c r="E45" s="31">
        <f t="shared" si="2"/>
        <v>2000.3600000000001</v>
      </c>
      <c r="F45" s="31">
        <f t="shared" si="2"/>
        <v>1041.3600000000001</v>
      </c>
      <c r="G45" s="31">
        <f t="shared" si="2"/>
        <v>1903.91</v>
      </c>
      <c r="H45" s="31">
        <f t="shared" si="2"/>
        <v>3162.0499999999997</v>
      </c>
      <c r="I45" s="31">
        <f t="shared" si="2"/>
        <v>2164.8000000000002</v>
      </c>
      <c r="J45" s="31">
        <f t="shared" si="2"/>
        <v>1736.5299999999997</v>
      </c>
      <c r="K45" s="31">
        <f t="shared" si="2"/>
        <v>514.49</v>
      </c>
      <c r="L45" s="31">
        <f t="shared" si="2"/>
        <v>424.71000000000004</v>
      </c>
      <c r="M45" s="31">
        <f t="shared" si="2"/>
        <v>1604.14</v>
      </c>
      <c r="N45" s="15">
        <f t="shared" si="2"/>
        <v>20815.970000000005</v>
      </c>
      <c r="O45" s="1"/>
    </row>
    <row r="47" spans="1:15" x14ac:dyDescent="0.25">
      <c r="M47" s="16" t="s">
        <v>48</v>
      </c>
      <c r="N47" s="17">
        <f>('Ontvangsten bank'!B3+'Ontvangsten bank'!N36)-'Uitgaven bank'!N45</f>
        <v>13356.219999999998</v>
      </c>
    </row>
  </sheetData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9"/>
  <sheetViews>
    <sheetView workbookViewId="0">
      <selection activeCell="A14" sqref="A14:XFD14"/>
    </sheetView>
  </sheetViews>
  <sheetFormatPr defaultRowHeight="15" x14ac:dyDescent="0.25"/>
  <cols>
    <col min="1" max="1" width="34.42578125" bestFit="1" customWidth="1"/>
    <col min="2" max="14" width="12.7109375" style="1" customWidth="1"/>
    <col min="15" max="15" width="13.5703125" style="1" customWidth="1"/>
    <col min="16" max="17" width="9.140625" style="1"/>
  </cols>
  <sheetData>
    <row r="1" spans="1:14" ht="15.95" customHeight="1" x14ac:dyDescent="0.25">
      <c r="A1" s="9" t="s">
        <v>84</v>
      </c>
    </row>
    <row r="2" spans="1:14" ht="15.95" customHeight="1" x14ac:dyDescent="0.25">
      <c r="A2" s="19" t="s">
        <v>31</v>
      </c>
      <c r="B2" s="7" t="s">
        <v>28</v>
      </c>
      <c r="C2" s="7" t="s">
        <v>2</v>
      </c>
      <c r="D2" s="7" t="s">
        <v>3</v>
      </c>
      <c r="E2" s="7" t="s">
        <v>4</v>
      </c>
      <c r="F2" s="7" t="s">
        <v>5</v>
      </c>
      <c r="G2" s="7" t="s">
        <v>6</v>
      </c>
      <c r="H2" s="7" t="s">
        <v>7</v>
      </c>
      <c r="I2" s="7" t="s">
        <v>8</v>
      </c>
      <c r="J2" s="7" t="s">
        <v>9</v>
      </c>
      <c r="K2" s="7" t="s">
        <v>10</v>
      </c>
      <c r="L2" s="7" t="s">
        <v>11</v>
      </c>
      <c r="M2" s="7" t="s">
        <v>12</v>
      </c>
      <c r="N2" s="7" t="s">
        <v>0</v>
      </c>
    </row>
    <row r="3" spans="1:14" ht="15.95" customHeight="1" x14ac:dyDescent="0.25">
      <c r="A3" s="14" t="s">
        <v>41</v>
      </c>
      <c r="B3" s="15">
        <v>991.5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>
        <f>SUM(B3:M3)</f>
        <v>991.5</v>
      </c>
    </row>
    <row r="4" spans="1:14" ht="15.95" customHeight="1" x14ac:dyDescent="0.25">
      <c r="A4" s="2" t="s">
        <v>112</v>
      </c>
      <c r="B4" s="3"/>
      <c r="C4" s="3"/>
      <c r="D4" s="3">
        <v>65</v>
      </c>
      <c r="E4" s="3"/>
      <c r="F4" s="3"/>
      <c r="G4" s="3"/>
      <c r="H4" s="3">
        <v>150</v>
      </c>
      <c r="I4" s="3"/>
      <c r="J4" s="3"/>
      <c r="K4" s="3"/>
      <c r="L4" s="3"/>
      <c r="M4" s="3"/>
      <c r="N4" s="3">
        <f t="shared" ref="N4:N24" si="0">SUM(B4:M4)</f>
        <v>215</v>
      </c>
    </row>
    <row r="5" spans="1:14" ht="15.95" customHeight="1" x14ac:dyDescent="0.25">
      <c r="A5" s="2" t="s">
        <v>113</v>
      </c>
      <c r="B5" s="3"/>
      <c r="C5" s="3"/>
      <c r="D5" s="3">
        <v>70</v>
      </c>
      <c r="E5" s="3"/>
      <c r="F5" s="3">
        <v>75</v>
      </c>
      <c r="G5" s="3">
        <v>75</v>
      </c>
      <c r="H5" s="3">
        <v>75</v>
      </c>
      <c r="I5" s="3"/>
      <c r="J5" s="3">
        <v>75</v>
      </c>
      <c r="K5" s="3"/>
      <c r="L5" s="3">
        <v>75</v>
      </c>
      <c r="M5" s="3"/>
      <c r="N5" s="3">
        <f t="shared" si="0"/>
        <v>445</v>
      </c>
    </row>
    <row r="6" spans="1:14" ht="15.95" customHeight="1" x14ac:dyDescent="0.25">
      <c r="A6" s="2" t="s">
        <v>111</v>
      </c>
      <c r="B6" s="3"/>
      <c r="C6" s="3"/>
      <c r="D6" s="3"/>
      <c r="E6" s="3"/>
      <c r="F6" s="3"/>
      <c r="G6" s="3"/>
      <c r="H6" s="3"/>
      <c r="I6" s="3">
        <v>5</v>
      </c>
      <c r="J6" s="3"/>
      <c r="K6" s="3"/>
      <c r="L6" s="3"/>
      <c r="M6" s="3"/>
      <c r="N6" s="3">
        <f t="shared" si="0"/>
        <v>5</v>
      </c>
    </row>
    <row r="7" spans="1:14" ht="15.95" customHeight="1" x14ac:dyDescent="0.25">
      <c r="A7" s="2"/>
      <c r="B7" s="3"/>
      <c r="C7" s="3"/>
      <c r="D7" s="3"/>
      <c r="E7" s="3"/>
      <c r="F7" s="3"/>
      <c r="G7" s="3"/>
      <c r="H7" s="3"/>
      <c r="I7" s="3"/>
      <c r="J7" s="3"/>
      <c r="K7" s="3"/>
      <c r="L7" s="3"/>
      <c r="M7" s="3"/>
      <c r="N7" s="3"/>
    </row>
    <row r="8" spans="1:14" ht="15.95" customHeight="1" x14ac:dyDescent="0.25">
      <c r="A8" s="2" t="s">
        <v>53</v>
      </c>
      <c r="B8" s="3"/>
      <c r="C8" s="3"/>
      <c r="D8" s="3">
        <v>70</v>
      </c>
      <c r="E8" s="3"/>
      <c r="F8" s="3"/>
      <c r="G8" s="3"/>
      <c r="H8" s="3"/>
      <c r="I8" s="3"/>
      <c r="J8" s="3"/>
      <c r="K8" s="3"/>
      <c r="L8" s="3"/>
      <c r="M8" s="3"/>
      <c r="N8" s="3">
        <f>SUM(B8:M8)</f>
        <v>70</v>
      </c>
    </row>
    <row r="9" spans="1:14" ht="15.95" customHeight="1" x14ac:dyDescent="0.25">
      <c r="A9" s="2"/>
      <c r="B9" s="3"/>
      <c r="C9" s="3"/>
      <c r="D9" s="3"/>
      <c r="E9" s="3"/>
      <c r="F9" s="3"/>
      <c r="G9" s="3"/>
      <c r="H9" s="3"/>
      <c r="I9" s="3"/>
      <c r="J9" s="3"/>
      <c r="K9" s="3"/>
      <c r="L9" s="3"/>
      <c r="M9" s="3"/>
      <c r="N9" s="3"/>
    </row>
    <row r="10" spans="1:14" ht="15.95" customHeight="1" x14ac:dyDescent="0.25">
      <c r="A10" s="2" t="s">
        <v>54</v>
      </c>
      <c r="B10" s="3"/>
      <c r="C10" s="3"/>
      <c r="D10" s="3">
        <v>40</v>
      </c>
      <c r="E10" s="3">
        <v>27</v>
      </c>
      <c r="F10" s="3"/>
      <c r="G10" s="3">
        <v>30</v>
      </c>
      <c r="H10" s="3"/>
      <c r="I10" s="3"/>
      <c r="J10" s="3"/>
      <c r="K10" s="3">
        <v>56</v>
      </c>
      <c r="L10" s="3"/>
      <c r="M10" s="3">
        <v>36</v>
      </c>
      <c r="N10" s="3">
        <f>SUM(B10:M10)</f>
        <v>189</v>
      </c>
    </row>
    <row r="11" spans="1:14" ht="15.95" customHeight="1" x14ac:dyDescent="0.25">
      <c r="A11" s="2"/>
      <c r="B11" s="3"/>
      <c r="C11" s="3"/>
      <c r="D11" s="3"/>
      <c r="E11" s="3"/>
      <c r="F11" s="3"/>
      <c r="G11" s="3"/>
      <c r="H11" s="3"/>
      <c r="I11" s="3"/>
      <c r="J11" s="3"/>
      <c r="K11" s="3"/>
      <c r="L11" s="3"/>
      <c r="M11" s="3"/>
      <c r="N11" s="3"/>
    </row>
    <row r="12" spans="1:14" ht="15.95" customHeight="1" x14ac:dyDescent="0.25">
      <c r="A12" s="2" t="s">
        <v>116</v>
      </c>
      <c r="B12" s="3"/>
      <c r="C12" s="3"/>
      <c r="D12" s="3"/>
      <c r="E12" s="3"/>
      <c r="F12" s="3"/>
      <c r="G12" s="3"/>
      <c r="H12" s="3"/>
      <c r="I12" s="3"/>
      <c r="J12" s="3"/>
      <c r="K12" s="3"/>
      <c r="L12" s="3"/>
      <c r="M12" s="3">
        <v>35</v>
      </c>
      <c r="N12" s="3">
        <f t="shared" ref="N12" si="1">SUM(B12:M12)</f>
        <v>35</v>
      </c>
    </row>
    <row r="13" spans="1:14" ht="15.95" customHeight="1" x14ac:dyDescent="0.25">
      <c r="A13" s="2"/>
      <c r="B13" s="3"/>
      <c r="C13" s="3"/>
      <c r="D13" s="3"/>
      <c r="E13" s="3"/>
      <c r="F13" s="3"/>
      <c r="G13" s="3"/>
      <c r="H13" s="3"/>
      <c r="I13" s="3"/>
      <c r="J13" s="3"/>
      <c r="K13" s="3"/>
      <c r="L13" s="3"/>
      <c r="M13" s="3"/>
      <c r="N13" s="3"/>
    </row>
    <row r="14" spans="1:14" ht="15.95" customHeight="1" x14ac:dyDescent="0.25">
      <c r="A14" s="2" t="s">
        <v>117</v>
      </c>
      <c r="B14" s="3"/>
      <c r="C14" s="3"/>
      <c r="D14" s="3"/>
      <c r="E14" s="3"/>
      <c r="F14" s="3"/>
      <c r="G14" s="3"/>
      <c r="H14" s="3"/>
      <c r="I14" s="3"/>
      <c r="J14" s="3"/>
      <c r="K14" s="3"/>
      <c r="L14" s="3"/>
      <c r="M14" s="3">
        <v>812.5</v>
      </c>
      <c r="N14" s="3">
        <f>SUM(B14:M14)</f>
        <v>812.5</v>
      </c>
    </row>
    <row r="15" spans="1:14" ht="15.95" customHeight="1" x14ac:dyDescent="0.25">
      <c r="A15" s="2"/>
      <c r="B15" s="3"/>
      <c r="C15" s="3"/>
      <c r="D15" s="3"/>
      <c r="E15" s="3"/>
      <c r="F15" s="3"/>
      <c r="G15" s="3"/>
      <c r="H15" s="3"/>
      <c r="I15" s="3"/>
      <c r="J15" s="3"/>
      <c r="K15" s="3"/>
      <c r="L15" s="3"/>
      <c r="M15" s="3"/>
      <c r="N15" s="3"/>
    </row>
    <row r="16" spans="1:14" ht="15.95" customHeight="1" x14ac:dyDescent="0.25">
      <c r="A16" s="20" t="s">
        <v>52</v>
      </c>
      <c r="B16" s="3"/>
      <c r="C16" s="3"/>
      <c r="D16" s="3"/>
      <c r="E16" s="3"/>
      <c r="F16" s="3"/>
      <c r="G16" s="3"/>
      <c r="H16" s="3"/>
      <c r="I16" s="3"/>
      <c r="J16" s="3"/>
      <c r="K16" s="3"/>
      <c r="L16" s="3"/>
      <c r="M16" s="3"/>
      <c r="N16" s="3"/>
    </row>
    <row r="17" spans="1:17" ht="15.95" customHeight="1" x14ac:dyDescent="0.25">
      <c r="A17" s="2" t="s">
        <v>65</v>
      </c>
      <c r="B17" s="3"/>
      <c r="C17" s="3"/>
      <c r="D17" s="3"/>
      <c r="E17" s="3"/>
      <c r="F17" s="3"/>
      <c r="G17" s="3"/>
      <c r="H17" s="3">
        <v>20</v>
      </c>
      <c r="I17" s="3"/>
      <c r="J17" s="3"/>
      <c r="K17" s="3"/>
      <c r="L17" s="3"/>
      <c r="M17" s="3"/>
      <c r="N17" s="3">
        <f t="shared" si="0"/>
        <v>20</v>
      </c>
    </row>
    <row r="18" spans="1:17" ht="15.95" customHeight="1" x14ac:dyDescent="0.25">
      <c r="A18" s="2" t="s">
        <v>66</v>
      </c>
      <c r="B18" s="3"/>
      <c r="C18" s="3">
        <v>70</v>
      </c>
      <c r="D18" s="3">
        <v>50</v>
      </c>
      <c r="E18" s="3">
        <v>20</v>
      </c>
      <c r="F18" s="3"/>
      <c r="G18" s="3"/>
      <c r="H18" s="3"/>
      <c r="I18" s="3"/>
      <c r="J18" s="3"/>
      <c r="K18" s="3">
        <v>10</v>
      </c>
      <c r="L18" s="3"/>
      <c r="M18" s="3"/>
      <c r="N18" s="3">
        <f t="shared" si="0"/>
        <v>150</v>
      </c>
    </row>
    <row r="19" spans="1:17" ht="15.95" customHeight="1" x14ac:dyDescent="0.25">
      <c r="A19" s="2" t="s">
        <v>67</v>
      </c>
      <c r="B19" s="3">
        <v>45</v>
      </c>
      <c r="C19" s="3"/>
      <c r="D19" s="3">
        <v>30</v>
      </c>
      <c r="E19" s="3">
        <v>60</v>
      </c>
      <c r="F19" s="3">
        <v>20</v>
      </c>
      <c r="G19" s="3">
        <v>10</v>
      </c>
      <c r="H19" s="3">
        <v>40</v>
      </c>
      <c r="I19" s="3">
        <v>30</v>
      </c>
      <c r="J19" s="3"/>
      <c r="K19" s="3"/>
      <c r="L19" s="3">
        <v>20</v>
      </c>
      <c r="M19" s="3">
        <v>30</v>
      </c>
      <c r="N19" s="3">
        <f t="shared" si="0"/>
        <v>285</v>
      </c>
    </row>
    <row r="20" spans="1:17" ht="15.95" customHeight="1" x14ac:dyDescent="0.25">
      <c r="A20" s="2" t="s">
        <v>91</v>
      </c>
      <c r="B20" s="3">
        <v>30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>
        <f t="shared" si="0"/>
        <v>30</v>
      </c>
    </row>
    <row r="21" spans="1:17" ht="15.95" customHeight="1" x14ac:dyDescent="0.25">
      <c r="A21" s="2" t="s">
        <v>68</v>
      </c>
      <c r="B21" s="3"/>
      <c r="C21" s="3"/>
      <c r="D21" s="3"/>
      <c r="E21" s="3"/>
      <c r="F21" s="3"/>
      <c r="G21" s="3">
        <v>5</v>
      </c>
      <c r="H21" s="3"/>
      <c r="I21" s="3">
        <v>10</v>
      </c>
      <c r="J21" s="3">
        <v>35</v>
      </c>
      <c r="K21" s="3">
        <v>10</v>
      </c>
      <c r="L21" s="3">
        <v>10</v>
      </c>
      <c r="M21" s="3">
        <v>20</v>
      </c>
      <c r="N21" s="3">
        <f t="shared" si="0"/>
        <v>90</v>
      </c>
    </row>
    <row r="22" spans="1:17" ht="15.95" customHeight="1" x14ac:dyDescent="0.25">
      <c r="A22" s="2" t="s">
        <v>99</v>
      </c>
      <c r="B22" s="3"/>
      <c r="C22" s="3"/>
      <c r="D22" s="3">
        <v>60</v>
      </c>
      <c r="E22" s="3">
        <v>60</v>
      </c>
      <c r="F22" s="3"/>
      <c r="G22" s="3"/>
      <c r="H22" s="3"/>
      <c r="I22" s="3"/>
      <c r="J22" s="3"/>
      <c r="K22" s="3"/>
      <c r="L22" s="3"/>
      <c r="M22" s="3"/>
      <c r="N22" s="3">
        <f>SUM(B22:M22)</f>
        <v>120</v>
      </c>
    </row>
    <row r="23" spans="1:17" ht="15.95" customHeight="1" x14ac:dyDescent="0.25">
      <c r="A23" s="2" t="s">
        <v>69</v>
      </c>
      <c r="B23" s="3"/>
      <c r="C23" s="3"/>
      <c r="D23" s="3"/>
      <c r="E23" s="3"/>
      <c r="F23" s="3"/>
      <c r="G23" s="3"/>
      <c r="H23" s="3"/>
      <c r="I23" s="3"/>
      <c r="J23" s="3">
        <v>158</v>
      </c>
      <c r="K23" s="3"/>
      <c r="L23" s="3"/>
      <c r="M23" s="3"/>
      <c r="N23" s="3">
        <f t="shared" si="0"/>
        <v>158</v>
      </c>
    </row>
    <row r="24" spans="1:17" ht="15.95" customHeight="1" x14ac:dyDescent="0.25">
      <c r="A24" s="2" t="s">
        <v>92</v>
      </c>
      <c r="B24" s="3"/>
      <c r="C24" s="3">
        <v>100</v>
      </c>
      <c r="D24" s="3"/>
      <c r="E24" s="3"/>
      <c r="F24" s="3"/>
      <c r="G24" s="3"/>
      <c r="H24" s="3"/>
      <c r="I24" s="3"/>
      <c r="J24" s="3"/>
      <c r="K24" s="3"/>
      <c r="L24" s="3"/>
      <c r="M24" s="3"/>
      <c r="N24" s="3">
        <f t="shared" si="0"/>
        <v>100</v>
      </c>
    </row>
    <row r="25" spans="1:17" ht="15.95" customHeight="1" x14ac:dyDescent="0.25">
      <c r="A25" s="2"/>
      <c r="B25" s="3"/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</row>
    <row r="26" spans="1:17" ht="15.95" customHeight="1" x14ac:dyDescent="0.25">
      <c r="A26" s="2"/>
      <c r="B26" s="3"/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</row>
    <row r="27" spans="1:17" ht="15.95" customHeight="1" x14ac:dyDescent="0.25">
      <c r="A27" s="2"/>
      <c r="B27" s="3"/>
      <c r="C27" s="3"/>
      <c r="D27" s="3"/>
      <c r="E27" s="3"/>
      <c r="F27" s="3"/>
      <c r="G27" s="3"/>
      <c r="H27" s="3"/>
      <c r="I27" s="3"/>
      <c r="J27" s="3"/>
      <c r="K27" s="3"/>
      <c r="L27" s="3"/>
      <c r="M27" s="3"/>
      <c r="N27" s="3"/>
    </row>
    <row r="28" spans="1:17" s="23" customFormat="1" ht="15.95" customHeight="1" x14ac:dyDescent="0.25">
      <c r="A28" s="10" t="s">
        <v>18</v>
      </c>
      <c r="B28" s="33">
        <f>SUM(B3:B27)</f>
        <v>1066.5</v>
      </c>
      <c r="C28" s="33">
        <f t="shared" ref="C28:M28" si="2">SUM(C4:C27)</f>
        <v>170</v>
      </c>
      <c r="D28" s="33">
        <f t="shared" si="2"/>
        <v>385</v>
      </c>
      <c r="E28" s="33">
        <f t="shared" si="2"/>
        <v>167</v>
      </c>
      <c r="F28" s="33">
        <f t="shared" si="2"/>
        <v>95</v>
      </c>
      <c r="G28" s="33">
        <f t="shared" si="2"/>
        <v>120</v>
      </c>
      <c r="H28" s="33">
        <f t="shared" si="2"/>
        <v>285</v>
      </c>
      <c r="I28" s="33">
        <f t="shared" si="2"/>
        <v>45</v>
      </c>
      <c r="J28" s="33">
        <f t="shared" si="2"/>
        <v>268</v>
      </c>
      <c r="K28" s="33">
        <f t="shared" si="2"/>
        <v>76</v>
      </c>
      <c r="L28" s="33">
        <f t="shared" si="2"/>
        <v>105</v>
      </c>
      <c r="M28" s="33">
        <f t="shared" si="2"/>
        <v>933.5</v>
      </c>
      <c r="N28" s="21">
        <f>SUM(N3:N27)</f>
        <v>3716</v>
      </c>
      <c r="O28" s="28"/>
      <c r="P28" s="28"/>
      <c r="Q28" s="28"/>
    </row>
    <row r="29" spans="1:17" ht="15.95" customHeight="1" x14ac:dyDescent="0.25"/>
    <row r="30" spans="1:17" ht="15.95" customHeight="1" x14ac:dyDescent="0.25">
      <c r="A30" s="19" t="s">
        <v>32</v>
      </c>
      <c r="B30" s="7" t="s">
        <v>28</v>
      </c>
      <c r="C30" s="7" t="s">
        <v>2</v>
      </c>
      <c r="D30" s="7" t="s">
        <v>3</v>
      </c>
      <c r="E30" s="7" t="s">
        <v>4</v>
      </c>
      <c r="F30" s="7" t="s">
        <v>5</v>
      </c>
      <c r="G30" s="7" t="s">
        <v>6</v>
      </c>
      <c r="H30" s="7" t="s">
        <v>7</v>
      </c>
      <c r="I30" s="7" t="s">
        <v>8</v>
      </c>
      <c r="J30" s="7" t="s">
        <v>9</v>
      </c>
      <c r="K30" s="7" t="s">
        <v>10</v>
      </c>
      <c r="L30" s="7" t="s">
        <v>11</v>
      </c>
      <c r="M30" s="7" t="s">
        <v>12</v>
      </c>
      <c r="N30" s="7" t="s">
        <v>0</v>
      </c>
    </row>
    <row r="31" spans="1:17" ht="15.95" customHeight="1" x14ac:dyDescent="0.25">
      <c r="A31" s="2" t="s">
        <v>70</v>
      </c>
      <c r="B31" s="3"/>
      <c r="C31" s="3"/>
      <c r="D31" s="3">
        <v>1470</v>
      </c>
      <c r="E31" s="3"/>
      <c r="F31" s="3"/>
      <c r="G31" s="3"/>
      <c r="H31" s="3"/>
      <c r="I31" s="3">
        <v>800</v>
      </c>
      <c r="J31" s="3"/>
      <c r="K31" s="3"/>
      <c r="L31" s="3"/>
      <c r="M31" s="3"/>
      <c r="N31" s="3">
        <f>SUM(B31:M31)</f>
        <v>2270</v>
      </c>
    </row>
    <row r="32" spans="1:17" ht="15.95" customHeight="1" x14ac:dyDescent="0.25">
      <c r="A32" s="2"/>
      <c r="B32" s="3"/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>
        <f t="shared" ref="N32" si="3">SUM(B32:M32)</f>
        <v>0</v>
      </c>
    </row>
    <row r="33" spans="1:14" ht="15.95" customHeight="1" x14ac:dyDescent="0.25">
      <c r="A33" s="10" t="s">
        <v>18</v>
      </c>
      <c r="B33" s="33">
        <f t="shared" ref="B33:N33" si="4">SUM(B31:B32)</f>
        <v>0</v>
      </c>
      <c r="C33" s="33">
        <f t="shared" si="4"/>
        <v>0</v>
      </c>
      <c r="D33" s="33">
        <f t="shared" si="4"/>
        <v>1470</v>
      </c>
      <c r="E33" s="33">
        <f t="shared" si="4"/>
        <v>0</v>
      </c>
      <c r="F33" s="33">
        <f t="shared" si="4"/>
        <v>0</v>
      </c>
      <c r="G33" s="33">
        <f t="shared" si="4"/>
        <v>0</v>
      </c>
      <c r="H33" s="33">
        <f t="shared" si="4"/>
        <v>0</v>
      </c>
      <c r="I33" s="33">
        <f t="shared" si="4"/>
        <v>800</v>
      </c>
      <c r="J33" s="33">
        <f t="shared" si="4"/>
        <v>0</v>
      </c>
      <c r="K33" s="21">
        <f t="shared" si="4"/>
        <v>0</v>
      </c>
      <c r="L33" s="21">
        <f t="shared" si="4"/>
        <v>0</v>
      </c>
      <c r="M33" s="21">
        <f t="shared" si="4"/>
        <v>0</v>
      </c>
      <c r="N33" s="21">
        <f t="shared" si="4"/>
        <v>2270</v>
      </c>
    </row>
    <row r="34" spans="1:14" ht="15.95" customHeight="1" x14ac:dyDescent="0.25"/>
    <row r="35" spans="1:14" ht="15.95" customHeight="1" x14ac:dyDescent="0.25">
      <c r="L35" s="39" t="s">
        <v>55</v>
      </c>
      <c r="M35" s="39"/>
      <c r="N35" s="22">
        <f>N28-N33</f>
        <v>1446</v>
      </c>
    </row>
    <row r="36" spans="1:14" ht="15.95" customHeight="1" x14ac:dyDescent="0.25"/>
    <row r="37" spans="1:14" ht="15.95" customHeight="1" x14ac:dyDescent="0.25"/>
    <row r="38" spans="1:14" ht="15.95" customHeight="1" x14ac:dyDescent="0.25"/>
    <row r="39" spans="1:14" ht="15.95" customHeight="1" x14ac:dyDescent="0.25"/>
    <row r="40" spans="1:14" ht="15.95" customHeight="1" x14ac:dyDescent="0.25"/>
    <row r="41" spans="1:14" ht="15.95" customHeight="1" x14ac:dyDescent="0.25"/>
    <row r="42" spans="1:14" ht="15.95" customHeight="1" x14ac:dyDescent="0.25"/>
    <row r="43" spans="1:14" ht="15.95" customHeight="1" x14ac:dyDescent="0.25"/>
    <row r="44" spans="1:14" ht="15.95" customHeight="1" x14ac:dyDescent="0.25"/>
    <row r="45" spans="1:14" ht="15.95" customHeight="1" x14ac:dyDescent="0.25"/>
    <row r="46" spans="1:14" ht="15.95" customHeight="1" x14ac:dyDescent="0.25"/>
    <row r="47" spans="1:14" ht="15.95" customHeight="1" x14ac:dyDescent="0.25"/>
    <row r="48" spans="1:14" ht="15.95" customHeight="1" x14ac:dyDescent="0.25"/>
    <row r="49" ht="15.95" customHeight="1" x14ac:dyDescent="0.25"/>
  </sheetData>
  <mergeCells count="1">
    <mergeCell ref="L35:M35"/>
  </mergeCells>
  <pageMargins left="0.70866141732283472" right="0.70866141732283472" top="0.74803149606299213" bottom="0.74803149606299213" header="0.31496062992125984" footer="0.31496062992125984"/>
  <pageSetup paperSize="9" orientation="landscape" horizontalDpi="4294967293" verticalDpi="4294967293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E1C9D68-4851-445C-A822-0FB8E46E2519}">
  <dimension ref="A1:I61"/>
  <sheetViews>
    <sheetView zoomScale="80" zoomScaleNormal="80" workbookViewId="0">
      <selection activeCell="D26" activeCellId="1" sqref="D17:D22 D26:D28"/>
    </sheetView>
  </sheetViews>
  <sheetFormatPr defaultRowHeight="15" x14ac:dyDescent="0.25"/>
  <cols>
    <col min="1" max="1" width="8.85546875" style="29"/>
    <col min="2" max="2" width="36.28515625" bestFit="1" customWidth="1"/>
    <col min="3" max="4" width="12.5703125" bestFit="1" customWidth="1"/>
    <col min="6" max="6" width="17.42578125" bestFit="1" customWidth="1"/>
    <col min="7" max="7" width="12.5703125" bestFit="1" customWidth="1"/>
  </cols>
  <sheetData>
    <row r="1" spans="1:7" ht="18.75" x14ac:dyDescent="0.3">
      <c r="B1" s="24" t="s">
        <v>71</v>
      </c>
    </row>
    <row r="3" spans="1:7" x14ac:dyDescent="0.25">
      <c r="C3" s="23" t="s">
        <v>19</v>
      </c>
      <c r="D3" s="23" t="s">
        <v>72</v>
      </c>
    </row>
    <row r="4" spans="1:7" x14ac:dyDescent="0.25">
      <c r="B4" s="2" t="s">
        <v>85</v>
      </c>
      <c r="C4" s="2"/>
      <c r="D4" s="3">
        <f>'Ontvangsten bank'!$B$3</f>
        <v>12882.67</v>
      </c>
      <c r="F4" s="23" t="s">
        <v>76</v>
      </c>
    </row>
    <row r="5" spans="1:7" x14ac:dyDescent="0.25">
      <c r="A5" s="29">
        <v>100</v>
      </c>
      <c r="B5" s="2" t="s">
        <v>60</v>
      </c>
      <c r="C5" s="2"/>
      <c r="D5" s="3">
        <f>'Ontvangsten bank'!$N$4</f>
        <v>4778</v>
      </c>
      <c r="F5" s="2" t="s">
        <v>85</v>
      </c>
      <c r="G5" s="25">
        <f>D4</f>
        <v>12882.67</v>
      </c>
    </row>
    <row r="6" spans="1:7" x14ac:dyDescent="0.25">
      <c r="A6" s="29">
        <v>100</v>
      </c>
      <c r="B6" s="2" t="s">
        <v>98</v>
      </c>
      <c r="C6" s="3">
        <f>'Uitgaven bank'!N4</f>
        <v>2082.5</v>
      </c>
      <c r="D6" s="3"/>
      <c r="F6" s="2" t="s">
        <v>86</v>
      </c>
      <c r="G6" s="21">
        <f>C60</f>
        <v>13356.219999999998</v>
      </c>
    </row>
    <row r="7" spans="1:7" x14ac:dyDescent="0.25">
      <c r="A7" s="29">
        <v>200</v>
      </c>
      <c r="B7" s="2" t="s">
        <v>59</v>
      </c>
      <c r="C7" s="2"/>
      <c r="D7" s="3">
        <f>'Ontvangsten bank'!$N$5</f>
        <v>4309.12</v>
      </c>
      <c r="F7" s="2" t="s">
        <v>74</v>
      </c>
      <c r="G7" s="26">
        <f>G6-G5</f>
        <v>473.54999999999745</v>
      </c>
    </row>
    <row r="8" spans="1:7" x14ac:dyDescent="0.25">
      <c r="A8" s="29">
        <v>200</v>
      </c>
      <c r="B8" s="2" t="s">
        <v>107</v>
      </c>
      <c r="C8" s="2"/>
      <c r="D8" s="3">
        <f>'Ontvangsten bank'!N6</f>
        <v>275</v>
      </c>
      <c r="G8" s="32"/>
    </row>
    <row r="9" spans="1:7" x14ac:dyDescent="0.25">
      <c r="A9" s="29">
        <v>300</v>
      </c>
      <c r="B9" s="2" t="s">
        <v>62</v>
      </c>
      <c r="C9" s="2"/>
      <c r="D9" s="3">
        <f>'Ontvangsten bank'!$N$7</f>
        <v>265.2</v>
      </c>
    </row>
    <row r="10" spans="1:7" x14ac:dyDescent="0.25">
      <c r="A10" s="29">
        <v>400</v>
      </c>
      <c r="B10" s="2" t="s">
        <v>63</v>
      </c>
      <c r="C10" s="2"/>
      <c r="D10" s="3">
        <f>'Ontvangsten bank'!$N$8</f>
        <v>1717.1399999999999</v>
      </c>
      <c r="F10" s="23" t="s">
        <v>77</v>
      </c>
    </row>
    <row r="11" spans="1:7" x14ac:dyDescent="0.25">
      <c r="A11" s="29">
        <v>410</v>
      </c>
      <c r="B11" s="2" t="s">
        <v>64</v>
      </c>
      <c r="C11" s="2"/>
      <c r="D11" s="3">
        <f>'Ontvangsten bank'!$N$9</f>
        <v>550</v>
      </c>
      <c r="F11" s="2" t="s">
        <v>85</v>
      </c>
      <c r="G11" s="25">
        <v>7129.31</v>
      </c>
    </row>
    <row r="12" spans="1:7" x14ac:dyDescent="0.25">
      <c r="A12" s="29">
        <v>500</v>
      </c>
      <c r="B12" s="2" t="s">
        <v>61</v>
      </c>
      <c r="C12" s="2"/>
      <c r="D12" s="3">
        <f>'Ontvangsten bank'!$N$10</f>
        <v>675</v>
      </c>
      <c r="F12" s="2" t="s">
        <v>86</v>
      </c>
      <c r="G12" s="21">
        <v>7186.25</v>
      </c>
    </row>
    <row r="13" spans="1:7" x14ac:dyDescent="0.25">
      <c r="A13" s="29">
        <v>500</v>
      </c>
      <c r="B13" s="2" t="s">
        <v>90</v>
      </c>
      <c r="C13" s="2"/>
      <c r="D13" s="3">
        <f>'Ontvangsten bank'!N11</f>
        <v>20</v>
      </c>
      <c r="F13" s="2" t="s">
        <v>74</v>
      </c>
      <c r="G13" s="26">
        <f>G12-G11</f>
        <v>56.9399999999996</v>
      </c>
    </row>
    <row r="14" spans="1:7" x14ac:dyDescent="0.25">
      <c r="A14" s="29">
        <v>600</v>
      </c>
      <c r="B14" s="2" t="s">
        <v>15</v>
      </c>
      <c r="C14" s="3">
        <f>'Uitgaven bank'!$N$6</f>
        <v>568.54</v>
      </c>
      <c r="D14" s="2"/>
    </row>
    <row r="15" spans="1:7" x14ac:dyDescent="0.25">
      <c r="A15" s="29">
        <v>600</v>
      </c>
      <c r="B15" s="2" t="s">
        <v>44</v>
      </c>
      <c r="C15" s="3">
        <f>'Uitgaven bank'!$N$7</f>
        <v>1510.73</v>
      </c>
      <c r="D15" s="2"/>
    </row>
    <row r="16" spans="1:7" x14ac:dyDescent="0.25">
      <c r="A16" s="29">
        <v>600</v>
      </c>
      <c r="B16" s="2" t="s">
        <v>45</v>
      </c>
      <c r="C16" s="3">
        <f>'Uitgaven bank'!$N$8</f>
        <v>187.83999999999997</v>
      </c>
      <c r="D16" s="2"/>
    </row>
    <row r="17" spans="1:9" x14ac:dyDescent="0.25">
      <c r="A17" s="29">
        <v>600</v>
      </c>
      <c r="B17" s="2" t="s">
        <v>79</v>
      </c>
      <c r="C17" s="2"/>
      <c r="D17" s="3">
        <f>'Ontvangsten bank'!$N$13</f>
        <v>366.5</v>
      </c>
    </row>
    <row r="18" spans="1:9" x14ac:dyDescent="0.25">
      <c r="A18" s="29">
        <v>600</v>
      </c>
      <c r="B18" s="2" t="s">
        <v>80</v>
      </c>
      <c r="C18" s="2"/>
      <c r="D18" s="3">
        <f>'Ontvangsten bank'!$N$14</f>
        <v>171.65</v>
      </c>
    </row>
    <row r="19" spans="1:9" x14ac:dyDescent="0.25">
      <c r="A19" s="29">
        <v>600</v>
      </c>
      <c r="B19" s="2" t="s">
        <v>81</v>
      </c>
      <c r="C19" s="2"/>
      <c r="D19" s="3">
        <f>'Ontvangsten bank'!$N$15</f>
        <v>74.55</v>
      </c>
      <c r="I19" s="17"/>
    </row>
    <row r="20" spans="1:9" x14ac:dyDescent="0.25">
      <c r="A20" s="29">
        <v>600</v>
      </c>
      <c r="B20" s="2" t="s">
        <v>57</v>
      </c>
      <c r="C20" s="2"/>
      <c r="D20" s="3">
        <f>'Ontvangsten bank'!$N$16</f>
        <v>0</v>
      </c>
    </row>
    <row r="21" spans="1:9" x14ac:dyDescent="0.25">
      <c r="A21" s="29">
        <v>600</v>
      </c>
      <c r="B21" s="2" t="s">
        <v>94</v>
      </c>
      <c r="C21" s="2"/>
      <c r="D21" s="3">
        <f>'Ontvangsten bank'!$N$17</f>
        <v>29.43</v>
      </c>
    </row>
    <row r="22" spans="1:9" x14ac:dyDescent="0.25">
      <c r="A22" s="29">
        <v>600</v>
      </c>
      <c r="B22" s="2" t="s">
        <v>50</v>
      </c>
      <c r="C22" s="2"/>
      <c r="D22" s="3">
        <f>'Ontvangsten bank'!$N$18</f>
        <v>884.8</v>
      </c>
    </row>
    <row r="23" spans="1:9" x14ac:dyDescent="0.25">
      <c r="A23" s="29">
        <v>600</v>
      </c>
      <c r="B23" s="2" t="s">
        <v>49</v>
      </c>
      <c r="C23" s="2"/>
      <c r="D23" s="40">
        <f>'Ontvangsten bank'!$N$19</f>
        <v>811.25</v>
      </c>
    </row>
    <row r="24" spans="1:9" x14ac:dyDescent="0.25">
      <c r="A24" s="29">
        <v>600</v>
      </c>
      <c r="B24" s="2" t="s">
        <v>83</v>
      </c>
      <c r="C24" s="2"/>
      <c r="D24" s="40">
        <f>'Ontvangsten bank'!N20</f>
        <v>110</v>
      </c>
    </row>
    <row r="25" spans="1:9" x14ac:dyDescent="0.25">
      <c r="A25" s="29">
        <v>600</v>
      </c>
      <c r="B25" s="2" t="s">
        <v>87</v>
      </c>
      <c r="C25" s="2"/>
      <c r="D25" s="40">
        <f>'Ontvangsten bank'!N21</f>
        <v>549</v>
      </c>
    </row>
    <row r="26" spans="1:9" x14ac:dyDescent="0.25">
      <c r="A26" s="29">
        <v>600</v>
      </c>
      <c r="B26" s="2" t="s">
        <v>58</v>
      </c>
      <c r="C26" s="2"/>
      <c r="D26" s="3">
        <f>'Ontvangsten bank'!$N$22</f>
        <v>0</v>
      </c>
    </row>
    <row r="27" spans="1:9" x14ac:dyDescent="0.25">
      <c r="A27" s="29">
        <v>600</v>
      </c>
      <c r="B27" s="2" t="s">
        <v>108</v>
      </c>
      <c r="C27" s="2"/>
      <c r="D27" s="3">
        <f>'Ontvangsten bank'!$N$23</f>
        <v>19.600000000000001</v>
      </c>
    </row>
    <row r="28" spans="1:9" x14ac:dyDescent="0.25">
      <c r="A28" s="29">
        <v>600</v>
      </c>
      <c r="B28" s="2" t="s">
        <v>115</v>
      </c>
      <c r="C28" s="2"/>
      <c r="D28" s="3">
        <f>'Ontvangsten bank'!N24</f>
        <v>9.81</v>
      </c>
    </row>
    <row r="29" spans="1:9" x14ac:dyDescent="0.25">
      <c r="A29" s="29">
        <v>610</v>
      </c>
      <c r="B29" s="2" t="s">
        <v>17</v>
      </c>
      <c r="C29" s="2"/>
      <c r="D29" s="40">
        <f>'Ontvangsten bank'!$N$26</f>
        <v>450.7</v>
      </c>
    </row>
    <row r="30" spans="1:9" x14ac:dyDescent="0.25">
      <c r="A30" s="29">
        <v>610</v>
      </c>
      <c r="B30" s="2" t="s">
        <v>37</v>
      </c>
      <c r="C30" s="3">
        <f>'Uitgaven bank'!$N$10</f>
        <v>70</v>
      </c>
      <c r="D30" s="41"/>
    </row>
    <row r="31" spans="1:9" x14ac:dyDescent="0.25">
      <c r="A31" s="29">
        <v>610</v>
      </c>
      <c r="B31" s="2" t="s">
        <v>38</v>
      </c>
      <c r="C31" s="3">
        <f>'Uitgaven bank'!$N$11</f>
        <v>350.95</v>
      </c>
      <c r="D31" s="42"/>
    </row>
    <row r="32" spans="1:9" x14ac:dyDescent="0.25">
      <c r="A32" s="29">
        <v>610</v>
      </c>
      <c r="B32" s="2" t="s">
        <v>27</v>
      </c>
      <c r="C32" s="3">
        <f>'Uitgaven bank'!$N$41</f>
        <v>67.66</v>
      </c>
      <c r="D32" s="42"/>
    </row>
    <row r="33" spans="1:4" x14ac:dyDescent="0.25">
      <c r="A33" s="29">
        <v>610</v>
      </c>
      <c r="B33" s="2" t="s">
        <v>33</v>
      </c>
      <c r="C33" s="3">
        <f>'Uitgaven bank'!N14</f>
        <v>2775</v>
      </c>
      <c r="D33" s="40">
        <f>'Ontvangsten bank'!$N$27</f>
        <v>2275</v>
      </c>
    </row>
    <row r="34" spans="1:4" x14ac:dyDescent="0.25">
      <c r="A34" s="29">
        <v>610</v>
      </c>
      <c r="B34" s="2" t="s">
        <v>95</v>
      </c>
      <c r="C34" s="3">
        <f>'Uitgaven bank'!N13</f>
        <v>137.65</v>
      </c>
      <c r="D34" s="40">
        <f>'Ontvangsten bank'!N28</f>
        <v>350</v>
      </c>
    </row>
    <row r="35" spans="1:4" x14ac:dyDescent="0.25">
      <c r="A35" s="29">
        <v>610</v>
      </c>
      <c r="B35" s="2" t="s">
        <v>104</v>
      </c>
      <c r="C35" s="3"/>
      <c r="D35" s="40">
        <f>'Ontvangsten bank'!N29</f>
        <v>165.9</v>
      </c>
    </row>
    <row r="36" spans="1:4" x14ac:dyDescent="0.25">
      <c r="A36" s="29">
        <v>610</v>
      </c>
      <c r="B36" s="2" t="s">
        <v>109</v>
      </c>
      <c r="C36" s="3">
        <f>'Uitgaven bank'!$N$12</f>
        <v>165.9</v>
      </c>
      <c r="D36" s="2"/>
    </row>
    <row r="37" spans="1:4" x14ac:dyDescent="0.25">
      <c r="A37" s="29">
        <v>700</v>
      </c>
      <c r="B37" s="2" t="s">
        <v>46</v>
      </c>
      <c r="C37" s="3">
        <f>'Uitgaven bank'!$N$16</f>
        <v>1232.3699999999999</v>
      </c>
      <c r="D37" s="2"/>
    </row>
    <row r="38" spans="1:4" x14ac:dyDescent="0.25">
      <c r="A38" s="29">
        <v>800</v>
      </c>
      <c r="B38" s="2" t="s">
        <v>35</v>
      </c>
      <c r="C38" s="3">
        <f>'Uitgaven bank'!$N$18</f>
        <v>337.0499999999999</v>
      </c>
      <c r="D38" s="2"/>
    </row>
    <row r="39" spans="1:4" x14ac:dyDescent="0.25">
      <c r="A39" s="29">
        <v>800</v>
      </c>
      <c r="B39" s="2" t="s">
        <v>40</v>
      </c>
      <c r="C39" s="3">
        <f>'Uitgaven bank'!$N$19</f>
        <v>1170.0499999999997</v>
      </c>
      <c r="D39" s="2"/>
    </row>
    <row r="40" spans="1:4" x14ac:dyDescent="0.25">
      <c r="A40" s="29">
        <v>800</v>
      </c>
      <c r="B40" s="2" t="s">
        <v>24</v>
      </c>
      <c r="C40" s="3">
        <f>'Uitgaven bank'!$N$20</f>
        <v>55.599999999999994</v>
      </c>
      <c r="D40" s="2"/>
    </row>
    <row r="41" spans="1:4" x14ac:dyDescent="0.25">
      <c r="A41" s="29">
        <v>800</v>
      </c>
      <c r="B41" s="2" t="s">
        <v>43</v>
      </c>
      <c r="C41" s="3">
        <f>'Uitgaven bank'!N21</f>
        <v>228.53</v>
      </c>
      <c r="D41" s="2"/>
    </row>
    <row r="42" spans="1:4" x14ac:dyDescent="0.25">
      <c r="A42" s="29">
        <v>800</v>
      </c>
      <c r="B42" s="2" t="s">
        <v>106</v>
      </c>
      <c r="C42" s="3">
        <f>'Uitgaven bank'!$N$22</f>
        <v>60.26</v>
      </c>
      <c r="D42" s="2"/>
    </row>
    <row r="43" spans="1:4" x14ac:dyDescent="0.25">
      <c r="A43" s="29">
        <v>900</v>
      </c>
      <c r="B43" s="2" t="s">
        <v>78</v>
      </c>
      <c r="C43" s="3">
        <f>'Uitgaven bank'!$N$24</f>
        <v>706.06999999999994</v>
      </c>
      <c r="D43" s="2"/>
    </row>
    <row r="44" spans="1:4" x14ac:dyDescent="0.25">
      <c r="A44" s="29">
        <v>900</v>
      </c>
      <c r="B44" s="2" t="s">
        <v>25</v>
      </c>
      <c r="C44" s="3">
        <f>'Uitgaven bank'!$N$25</f>
        <v>237.5</v>
      </c>
      <c r="D44" s="2"/>
    </row>
    <row r="45" spans="1:4" x14ac:dyDescent="0.25">
      <c r="A45" s="29">
        <v>900</v>
      </c>
      <c r="B45" s="2" t="s">
        <v>110</v>
      </c>
      <c r="C45" s="3">
        <f>'Uitgaven bank'!N26</f>
        <v>2860.8</v>
      </c>
      <c r="D45" s="2"/>
    </row>
    <row r="46" spans="1:4" x14ac:dyDescent="0.25">
      <c r="A46" s="29">
        <v>1000</v>
      </c>
      <c r="B46" s="2" t="s">
        <v>47</v>
      </c>
      <c r="C46" s="3">
        <f>'Uitgaven bank'!$N$28</f>
        <v>161.14000000000001</v>
      </c>
      <c r="D46" s="2"/>
    </row>
    <row r="47" spans="1:4" x14ac:dyDescent="0.25">
      <c r="A47" s="29">
        <v>1000</v>
      </c>
      <c r="B47" s="2" t="s">
        <v>100</v>
      </c>
      <c r="C47" s="3">
        <f>'Uitgaven bank'!N29</f>
        <v>77.39</v>
      </c>
      <c r="D47" s="3"/>
    </row>
    <row r="48" spans="1:4" x14ac:dyDescent="0.25">
      <c r="A48" s="29">
        <v>1000</v>
      </c>
      <c r="B48" s="2" t="s">
        <v>101</v>
      </c>
      <c r="C48" s="3">
        <f>'Uitgaven bank'!$N$30</f>
        <v>253</v>
      </c>
      <c r="D48" s="2"/>
    </row>
    <row r="49" spans="1:4" x14ac:dyDescent="0.25">
      <c r="A49" s="29">
        <v>1100</v>
      </c>
      <c r="B49" s="2" t="s">
        <v>21</v>
      </c>
      <c r="C49" s="3">
        <f>'Uitgaven bank'!$N$32</f>
        <v>2830</v>
      </c>
      <c r="D49" s="2"/>
    </row>
    <row r="50" spans="1:4" x14ac:dyDescent="0.25">
      <c r="A50" s="29">
        <v>1100</v>
      </c>
      <c r="B50" s="2" t="s">
        <v>13</v>
      </c>
      <c r="C50" s="2"/>
      <c r="D50" s="3">
        <f>'Ontvangsten bank'!$N$31</f>
        <v>161.87</v>
      </c>
    </row>
    <row r="51" spans="1:4" x14ac:dyDescent="0.25">
      <c r="A51" s="29">
        <v>1100</v>
      </c>
      <c r="B51" s="2" t="s">
        <v>26</v>
      </c>
      <c r="C51" s="3">
        <f>'Uitgaven bank'!$N$33</f>
        <v>887.63</v>
      </c>
      <c r="D51" s="2"/>
    </row>
    <row r="52" spans="1:4" x14ac:dyDescent="0.25">
      <c r="A52" s="29">
        <v>1100</v>
      </c>
      <c r="B52" s="2" t="s">
        <v>36</v>
      </c>
      <c r="C52" s="3">
        <f>'Uitgaven bank'!$N$34</f>
        <v>175.68</v>
      </c>
      <c r="D52" s="2"/>
    </row>
    <row r="53" spans="1:4" x14ac:dyDescent="0.25">
      <c r="A53" s="29">
        <v>1100</v>
      </c>
      <c r="B53" s="2" t="s">
        <v>20</v>
      </c>
      <c r="C53" s="3">
        <f>'Uitgaven bank'!$N$35</f>
        <v>0</v>
      </c>
      <c r="D53" s="2"/>
    </row>
    <row r="54" spans="1:4" x14ac:dyDescent="0.25">
      <c r="A54" s="29">
        <v>1100</v>
      </c>
      <c r="B54" s="2" t="s">
        <v>22</v>
      </c>
      <c r="C54" s="3">
        <f>'Uitgaven bank'!$N$36</f>
        <v>672.90000000000009</v>
      </c>
      <c r="D54" s="2"/>
    </row>
    <row r="55" spans="1:4" x14ac:dyDescent="0.25">
      <c r="A55" s="29">
        <v>1100</v>
      </c>
      <c r="B55" s="2" t="s">
        <v>23</v>
      </c>
      <c r="C55" s="3">
        <f>'Uitgaven bank'!$N$37</f>
        <v>7.86</v>
      </c>
      <c r="D55" s="2"/>
    </row>
    <row r="56" spans="1:4" x14ac:dyDescent="0.25">
      <c r="A56" s="29">
        <v>1100</v>
      </c>
      <c r="B56" s="2" t="s">
        <v>42</v>
      </c>
      <c r="C56" s="3">
        <f>'Uitgaven bank'!$N$38</f>
        <v>819.74</v>
      </c>
      <c r="D56" s="2"/>
    </row>
    <row r="57" spans="1:4" x14ac:dyDescent="0.25">
      <c r="A57" s="29">
        <v>1100</v>
      </c>
      <c r="B57" s="2" t="s">
        <v>14</v>
      </c>
      <c r="C57" s="3">
        <f>'Uitgaven bank'!$N$39</f>
        <v>125.63000000000002</v>
      </c>
      <c r="D57" s="2"/>
    </row>
    <row r="58" spans="1:4" x14ac:dyDescent="0.25">
      <c r="B58" s="2" t="s">
        <v>73</v>
      </c>
      <c r="C58" s="2"/>
      <c r="D58" s="3">
        <f>'Ontvangsten bank'!$N$34</f>
        <v>2270</v>
      </c>
    </row>
    <row r="59" spans="1:4" x14ac:dyDescent="0.25">
      <c r="B59" s="2" t="s">
        <v>34</v>
      </c>
      <c r="C59" s="3">
        <f>'Uitgaven bank'!$N$42</f>
        <v>0</v>
      </c>
      <c r="D59" s="2"/>
    </row>
    <row r="60" spans="1:4" x14ac:dyDescent="0.25">
      <c r="B60" s="2" t="s">
        <v>86</v>
      </c>
      <c r="C60" s="3">
        <f>'Uitgaven bank'!$N$47</f>
        <v>13356.219999999998</v>
      </c>
      <c r="D60" s="2"/>
    </row>
    <row r="61" spans="1:4" x14ac:dyDescent="0.25">
      <c r="C61" s="28">
        <f>SUM(C4:C60)</f>
        <v>34172.19</v>
      </c>
      <c r="D61" s="28">
        <f>SUM(D4:D60)</f>
        <v>34172.19</v>
      </c>
    </row>
  </sheetData>
  <sortState xmlns:xlrd2="http://schemas.microsoft.com/office/spreadsheetml/2017/richdata2" ref="A5:D59">
    <sortCondition ref="A5:A59"/>
  </sortState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0DFB78-EF5E-4FA8-A37D-63273B1CD294}">
  <dimension ref="A1:G23"/>
  <sheetViews>
    <sheetView tabSelected="1" workbookViewId="0">
      <selection activeCell="Q19" sqref="Q19"/>
    </sheetView>
  </sheetViews>
  <sheetFormatPr defaultRowHeight="15" x14ac:dyDescent="0.25"/>
  <cols>
    <col min="1" max="1" width="8.85546875" style="30"/>
    <col min="2" max="2" width="34" bestFit="1" customWidth="1"/>
    <col min="3" max="3" width="11.140625" bestFit="1" customWidth="1"/>
    <col min="4" max="4" width="10.42578125" bestFit="1" customWidth="1"/>
    <col min="6" max="6" width="15.85546875" bestFit="1" customWidth="1"/>
    <col min="7" max="7" width="11.42578125" bestFit="1" customWidth="1"/>
  </cols>
  <sheetData>
    <row r="1" spans="1:7" ht="18.75" x14ac:dyDescent="0.3">
      <c r="B1" s="24" t="s">
        <v>75</v>
      </c>
    </row>
    <row r="3" spans="1:7" x14ac:dyDescent="0.25">
      <c r="C3" s="23" t="s">
        <v>19</v>
      </c>
      <c r="D3" s="23" t="s">
        <v>72</v>
      </c>
    </row>
    <row r="4" spans="1:7" x14ac:dyDescent="0.25">
      <c r="B4" s="2" t="s">
        <v>85</v>
      </c>
      <c r="C4" s="2"/>
      <c r="D4" s="3">
        <f>'Ontvangsten en uitgaven KAS'!$N$3</f>
        <v>991.5</v>
      </c>
      <c r="F4" s="2" t="s">
        <v>85</v>
      </c>
      <c r="G4" s="25">
        <f>D4</f>
        <v>991.5</v>
      </c>
    </row>
    <row r="5" spans="1:7" x14ac:dyDescent="0.25">
      <c r="A5" s="30">
        <v>400</v>
      </c>
      <c r="B5" s="2" t="str">
        <f>'Ontvangsten en uitgaven KAS'!A4</f>
        <v>Verhuur aanhangers</v>
      </c>
      <c r="C5" s="3"/>
      <c r="D5" s="3">
        <f>'Ontvangsten en uitgaven KAS'!N4</f>
        <v>215</v>
      </c>
      <c r="F5" s="2" t="s">
        <v>86</v>
      </c>
      <c r="G5" s="21">
        <f>C22</f>
        <v>1446</v>
      </c>
    </row>
    <row r="6" spans="1:7" x14ac:dyDescent="0.25">
      <c r="A6" s="30">
        <v>400</v>
      </c>
      <c r="B6" s="2" t="str">
        <f>'Ontvangsten en uitgaven KAS'!A5</f>
        <v>Verhuur gebouw</v>
      </c>
      <c r="C6" s="3"/>
      <c r="D6" s="3">
        <f>'Ontvangsten en uitgaven KAS'!N5</f>
        <v>445</v>
      </c>
      <c r="F6" s="2" t="s">
        <v>74</v>
      </c>
      <c r="G6" s="27">
        <f>G5-G4</f>
        <v>454.5</v>
      </c>
    </row>
    <row r="7" spans="1:7" x14ac:dyDescent="0.25">
      <c r="A7" s="30">
        <v>400</v>
      </c>
      <c r="B7" s="2" t="str">
        <f>'Ontvangsten en uitgaven KAS'!A6</f>
        <v>Verhuur statafels</v>
      </c>
      <c r="C7" s="3"/>
      <c r="D7" s="3">
        <f>'Ontvangsten en uitgaven KAS'!N6</f>
        <v>5</v>
      </c>
    </row>
    <row r="8" spans="1:7" x14ac:dyDescent="0.25">
      <c r="A8" s="30">
        <v>610</v>
      </c>
      <c r="B8" s="2" t="str">
        <f>'Ontvangsten en uitgaven KAS'!A8</f>
        <v>Jantje beton briefgeld</v>
      </c>
      <c r="C8" s="3"/>
      <c r="D8" s="3">
        <f>'Ontvangsten en uitgaven KAS'!$N$8</f>
        <v>70</v>
      </c>
    </row>
    <row r="9" spans="1:7" x14ac:dyDescent="0.25">
      <c r="A9" s="30">
        <v>550</v>
      </c>
      <c r="B9" s="2" t="str">
        <f>'Ontvangsten en uitgaven KAS'!A10</f>
        <v xml:space="preserve">Schildersclub </v>
      </c>
      <c r="C9" s="3"/>
      <c r="D9" s="3">
        <f>'Ontvangsten en uitgaven KAS'!$N$10</f>
        <v>189</v>
      </c>
    </row>
    <row r="10" spans="1:7" x14ac:dyDescent="0.25">
      <c r="A10" s="30">
        <v>100</v>
      </c>
      <c r="B10" s="2" t="s">
        <v>116</v>
      </c>
      <c r="C10" s="3"/>
      <c r="D10" s="3">
        <f>'Ontvangsten en uitgaven KAS'!N12</f>
        <v>35</v>
      </c>
    </row>
    <row r="11" spans="1:7" x14ac:dyDescent="0.25">
      <c r="A11" s="30">
        <v>600</v>
      </c>
      <c r="B11" s="2" t="str">
        <f>'Ontvangsten en uitgaven KAS'!A17</f>
        <v>Kaartverkoop los</v>
      </c>
      <c r="C11" s="3"/>
      <c r="D11" s="3">
        <f>'Ontvangsten en uitgaven KAS'!N17</f>
        <v>20</v>
      </c>
    </row>
    <row r="12" spans="1:7" x14ac:dyDescent="0.25">
      <c r="A12" s="30">
        <v>600</v>
      </c>
      <c r="B12" s="2" t="str">
        <f>'Ontvangsten en uitgaven KAS'!A18</f>
        <v>Kaartverkoop Motorclub</v>
      </c>
      <c r="C12" s="3"/>
      <c r="D12" s="3">
        <f>'Ontvangsten en uitgaven KAS'!N18</f>
        <v>150</v>
      </c>
    </row>
    <row r="13" spans="1:7" x14ac:dyDescent="0.25">
      <c r="A13" s="30">
        <v>600</v>
      </c>
      <c r="B13" s="2" t="str">
        <f>'Ontvangsten en uitgaven KAS'!A19</f>
        <v>Kaartverkoop Jeue de Boule</v>
      </c>
      <c r="C13" s="3"/>
      <c r="D13" s="3">
        <f>'Ontvangsten en uitgaven KAS'!N19</f>
        <v>285</v>
      </c>
    </row>
    <row r="14" spans="1:7" x14ac:dyDescent="0.25">
      <c r="A14" s="30">
        <v>600</v>
      </c>
      <c r="B14" s="2" t="str">
        <f>'Ontvangsten en uitgaven KAS'!A20</f>
        <v>Kaartverkoop Nieuwjaar</v>
      </c>
      <c r="C14" s="3"/>
      <c r="D14" s="3">
        <f>'Ontvangsten en uitgaven KAS'!N20</f>
        <v>30</v>
      </c>
    </row>
    <row r="15" spans="1:7" x14ac:dyDescent="0.25">
      <c r="A15" s="30">
        <v>600</v>
      </c>
      <c r="B15" s="2" t="str">
        <f>'Ontvangsten en uitgaven KAS'!A21</f>
        <v>Kaartverkoop Inloopmiddag</v>
      </c>
      <c r="C15" s="3"/>
      <c r="D15" s="3">
        <f>'Ontvangsten en uitgaven KAS'!N21</f>
        <v>90</v>
      </c>
    </row>
    <row r="16" spans="1:7" x14ac:dyDescent="0.25">
      <c r="A16" s="30">
        <v>600</v>
      </c>
      <c r="B16" s="2" t="str">
        <f>'Ontvangsten en uitgaven KAS'!A22</f>
        <v>(Kaartverkoop) Sameneten</v>
      </c>
      <c r="C16" s="3"/>
      <c r="D16" s="3">
        <f>'Ontvangsten en uitgaven KAS'!N22</f>
        <v>120</v>
      </c>
    </row>
    <row r="17" spans="1:4" x14ac:dyDescent="0.25">
      <c r="A17" s="30">
        <v>600</v>
      </c>
      <c r="B17" s="2" t="str">
        <f>'Ontvangsten en uitgaven KAS'!A23</f>
        <v>Kaartverkoop BBQ</v>
      </c>
      <c r="C17" s="3"/>
      <c r="D17" s="3">
        <f>'Ontvangsten en uitgaven KAS'!N23</f>
        <v>158</v>
      </c>
    </row>
    <row r="18" spans="1:4" x14ac:dyDescent="0.25">
      <c r="A18" s="30">
        <v>600</v>
      </c>
      <c r="B18" s="2" t="str">
        <f>'Ontvangsten en uitgaven KAS'!A14</f>
        <v xml:space="preserve">Oliebollen </v>
      </c>
      <c r="C18" s="3"/>
      <c r="D18" s="3">
        <f>'Ontvangsten en uitgaven KAS'!N14</f>
        <v>812.5</v>
      </c>
    </row>
    <row r="19" spans="1:4" x14ac:dyDescent="0.25">
      <c r="A19" s="30">
        <v>600</v>
      </c>
      <c r="B19" s="2" t="str">
        <f>'Ontvangsten en uitgaven KAS'!A24</f>
        <v>Kaartverkoop expositie Jan Westerik</v>
      </c>
      <c r="C19" s="3"/>
      <c r="D19" s="3">
        <f>'Ontvangsten en uitgaven KAS'!N24</f>
        <v>100</v>
      </c>
    </row>
    <row r="20" spans="1:4" x14ac:dyDescent="0.25">
      <c r="B20" s="2"/>
      <c r="C20" s="3"/>
      <c r="D20" s="3"/>
    </row>
    <row r="21" spans="1:4" x14ac:dyDescent="0.25">
      <c r="B21" s="2" t="str">
        <f>'Ontvangsten en uitgaven KAS'!A31</f>
        <v>Kasgeld afgestort</v>
      </c>
      <c r="C21" s="3">
        <f>'Ontvangsten en uitgaven KAS'!N31</f>
        <v>2270</v>
      </c>
      <c r="D21" s="2"/>
    </row>
    <row r="22" spans="1:4" x14ac:dyDescent="0.25">
      <c r="B22" s="2" t="s">
        <v>86</v>
      </c>
      <c r="C22" s="3">
        <f>'Ontvangsten en uitgaven KAS'!N35</f>
        <v>1446</v>
      </c>
      <c r="D22" s="2"/>
    </row>
    <row r="23" spans="1:4" x14ac:dyDescent="0.25">
      <c r="C23" s="28">
        <f>SUM(C4:C22)</f>
        <v>3716</v>
      </c>
      <c r="D23" s="28">
        <f>SUM(D4:D22)</f>
        <v>3716</v>
      </c>
    </row>
  </sheetData>
  <sortState xmlns:xlrd2="http://schemas.microsoft.com/office/spreadsheetml/2017/richdata2" ref="A8:D18">
    <sortCondition ref="B8:B18"/>
  </sortState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Ontvangsten bank</vt:lpstr>
      <vt:lpstr>Uitgaven bank</vt:lpstr>
      <vt:lpstr>Ontvangsten en uitgaven KAS</vt:lpstr>
      <vt:lpstr>Bankboek </vt:lpstr>
      <vt:lpstr>Kasboek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Liesbeth</dc:creator>
  <cp:lastModifiedBy>Ilonka de Vries</cp:lastModifiedBy>
  <cp:lastPrinted>2022-01-13T15:02:56Z</cp:lastPrinted>
  <dcterms:created xsi:type="dcterms:W3CDTF">2022-01-10T13:05:43Z</dcterms:created>
  <dcterms:modified xsi:type="dcterms:W3CDTF">2024-01-29T10:00:48Z</dcterms:modified>
</cp:coreProperties>
</file>